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Яндекс" sheetId="1" r:id="rId1"/>
    <sheet name="Переводы с банковских карт" sheetId="6" r:id="rId2"/>
    <sheet name="СМС" sheetId="2" r:id="rId3"/>
    <sheet name="ФЛ и ЮЛ" sheetId="4" r:id="rId4"/>
    <sheet name="Расходы" sheetId="3" r:id="rId5"/>
    <sheet name="Сводный отчет" sheetId="5" r:id="rId6"/>
  </sheets>
  <calcPr calcId="125725" refMode="R1C1"/>
</workbook>
</file>

<file path=xl/calcChain.xml><?xml version="1.0" encoding="utf-8"?>
<calcChain xmlns="http://schemas.openxmlformats.org/spreadsheetml/2006/main">
  <c r="C15" i="5"/>
  <c r="C14"/>
  <c r="C13"/>
  <c r="C12"/>
  <c r="C11"/>
  <c r="C7"/>
  <c r="C6"/>
  <c r="C5"/>
  <c r="C4"/>
  <c r="C8" l="1"/>
  <c r="C16"/>
</calcChain>
</file>

<file path=xl/sharedStrings.xml><?xml version="1.0" encoding="utf-8"?>
<sst xmlns="http://schemas.openxmlformats.org/spreadsheetml/2006/main" count="215" uniqueCount="175">
  <si>
    <t>Дата</t>
  </si>
  <si>
    <t>Сумма, руб.</t>
  </si>
  <si>
    <t>*Сумма в отчете указана за вычетом комиссии платежной системы Яндекс.Деньги</t>
  </si>
  <si>
    <t xml:space="preserve">Дата </t>
  </si>
  <si>
    <t>Сумма</t>
  </si>
  <si>
    <t>ФИО</t>
  </si>
  <si>
    <t>Благотворительные пожертвования, поступившие на номер 7715</t>
  </si>
  <si>
    <t xml:space="preserve">Сумма </t>
  </si>
  <si>
    <t>Назначение платежа</t>
  </si>
  <si>
    <t>Общие административные расходы</t>
  </si>
  <si>
    <t xml:space="preserve">Мы вместе </t>
  </si>
  <si>
    <t>Поступления</t>
  </si>
  <si>
    <t>ФЛ и ЮЛ</t>
  </si>
  <si>
    <t>ИТОГО поступления</t>
  </si>
  <si>
    <t>Расходы</t>
  </si>
  <si>
    <t>ИТОГО расходы</t>
  </si>
  <si>
    <t>Смс</t>
  </si>
  <si>
    <t>Яндекс.Деньги</t>
  </si>
  <si>
    <t>ФИО/id/4-х значный код</t>
  </si>
  <si>
    <t>*Сумма в отчете указана за вычетом комиссии платежной системы Cloudpayments</t>
  </si>
  <si>
    <t>Переводы с банковских карт</t>
  </si>
  <si>
    <t>MARIIA BAULCOMBE</t>
  </si>
  <si>
    <t>MIKHAIL ORLOV</t>
  </si>
  <si>
    <t>MAXIM TROTSENKO</t>
  </si>
  <si>
    <t>STEPAN ERMOLKIN</t>
  </si>
  <si>
    <t>TATIANA KOSTENKO</t>
  </si>
  <si>
    <t>ELIZAVETA KOZLOVA</t>
  </si>
  <si>
    <t>VALENTINA VESELOVA</t>
  </si>
  <si>
    <t>DARIYA SHEVELEVA</t>
  </si>
  <si>
    <t>NADEZHDA KOROBKOVA</t>
  </si>
  <si>
    <t>NURIYA DEVLETOVA</t>
  </si>
  <si>
    <t>DENIS KUZNETSOV</t>
  </si>
  <si>
    <t>YULIA TSVETKOVA</t>
  </si>
  <si>
    <t>MARINA DEMENTYEVA</t>
  </si>
  <si>
    <t>GALINA SALNIKOVA</t>
  </si>
  <si>
    <t>MIKHAIL PRONIN</t>
  </si>
  <si>
    <t>NIKOLAY TKACHENKO</t>
  </si>
  <si>
    <t>SVETLANA GOLUBEVA</t>
  </si>
  <si>
    <t>ALESIA MANKOUSKAYA</t>
  </si>
  <si>
    <t>ANNA MAZUREVICH</t>
  </si>
  <si>
    <t>OLGA DIDEVICH</t>
  </si>
  <si>
    <t>Киселев М.С.</t>
  </si>
  <si>
    <t>Зеленский А.В.</t>
  </si>
  <si>
    <t>Спасова С.А.</t>
  </si>
  <si>
    <t>Паршиков Д.С.</t>
  </si>
  <si>
    <t>Лукьянова Г.В.</t>
  </si>
  <si>
    <t>Асеев Д.Ю.</t>
  </si>
  <si>
    <t>Волхонская А.В.</t>
  </si>
  <si>
    <t>Козлова Е.В.</t>
  </si>
  <si>
    <t>Добровольский А.В.</t>
  </si>
  <si>
    <t>Калантарова О.В.</t>
  </si>
  <si>
    <t>Чернявский А.А.</t>
  </si>
  <si>
    <t>Букина Е.В.</t>
  </si>
  <si>
    <t>Александров М.Ю.</t>
  </si>
  <si>
    <t>Константинов А.В.</t>
  </si>
  <si>
    <t>Кошелев Д.М.</t>
  </si>
  <si>
    <t>Дмитриева С.А.</t>
  </si>
  <si>
    <t>Мишутинский Н.В.</t>
  </si>
  <si>
    <t>Винитченко А.И.</t>
  </si>
  <si>
    <t>Юрьев Ю.В.</t>
  </si>
  <si>
    <t>Благотворительные пожертвования, 
поступившие через платежную систему Яндекс.Деньги 
за период 01.08.2017-31.08.2017 
(согласно данным личного кабинета)</t>
  </si>
  <si>
    <t>Благотворительные пожертвования, 
поступившие через платежную систему Cloudpayments 
за период 01.08.2017-31.08.2017 
(согласно данным личного кабинета)</t>
  </si>
  <si>
    <t>ARTUR VARDANYAN</t>
  </si>
  <si>
    <t>ANNA DOKUDOVSKAIA</t>
  </si>
  <si>
    <t>IGOR KRISHTAL</t>
  </si>
  <si>
    <t>ELENA VORONKOVA</t>
  </si>
  <si>
    <t>ILYA ELIN</t>
  </si>
  <si>
    <t>DMITRY ZAYTSEV</t>
  </si>
  <si>
    <t>ILYA RIVKIND</t>
  </si>
  <si>
    <t>MAXIM VITMAN</t>
  </si>
  <si>
    <t>SERGEY TATAUROV</t>
  </si>
  <si>
    <t>ALEXANDR SE</t>
  </si>
  <si>
    <t>YULIYA KARASEVA</t>
  </si>
  <si>
    <t>ANASTASIA YASHINA</t>
  </si>
  <si>
    <t>EGOR OLESOV</t>
  </si>
  <si>
    <t>OLGA FOMINA</t>
  </si>
  <si>
    <t>ANASTASIYA KOROLEVA</t>
  </si>
  <si>
    <t>ANASTASIA KOROLEVA</t>
  </si>
  <si>
    <t>SVETLANA DYACHENKO</t>
  </si>
  <si>
    <t>EKATERINA KRYUKOVA</t>
  </si>
  <si>
    <t>EVGENIY PODTYNNYKH</t>
  </si>
  <si>
    <t>MASTER ACCOUNT</t>
  </si>
  <si>
    <t>EKATERINA VEDERNIKOVA</t>
  </si>
  <si>
    <t>NATALYA KERESELIDZE</t>
  </si>
  <si>
    <t>SERGEY MOROZOV</t>
  </si>
  <si>
    <t>SVETLANA VORONTSOVA</t>
  </si>
  <si>
    <t>E KONDRATIEVA</t>
  </si>
  <si>
    <t>ALEXEY ZUIKOV</t>
  </si>
  <si>
    <t>A BYSTRUSHKINA</t>
  </si>
  <si>
    <t>EKATERINA BEBISHEVA</t>
  </si>
  <si>
    <t>SERGEY BEZDOLNY</t>
  </si>
  <si>
    <t>ANNA SUSPITSYNA</t>
  </si>
  <si>
    <t>DMITRIY FILIN</t>
  </si>
  <si>
    <t>EVGENIY BELAVIN</t>
  </si>
  <si>
    <t>VADIM VANDER</t>
  </si>
  <si>
    <t>ALEXEY POLOVETS</t>
  </si>
  <si>
    <t>EVGENIA OSKINA</t>
  </si>
  <si>
    <t>ALEXANDER ESKIN</t>
  </si>
  <si>
    <t>VERA GULIAEVA</t>
  </si>
  <si>
    <t>ROMAN CHIBIREV</t>
  </si>
  <si>
    <t>SERGEY KHARLAMOV</t>
  </si>
  <si>
    <t>DENIS LISIN</t>
  </si>
  <si>
    <t>ANDREI KHIMIN</t>
  </si>
  <si>
    <t>SVETLANA SUVOROVA</t>
  </si>
  <si>
    <t>ALEXANDER KARASENKO</t>
  </si>
  <si>
    <t>A.KOROTOVSKIKH</t>
  </si>
  <si>
    <t>LARISA PETROVICHEVA</t>
  </si>
  <si>
    <t>NATALYA SIROTINA</t>
  </si>
  <si>
    <t>MARIA SAULENAS</t>
  </si>
  <si>
    <t>JULIA MATVEEVA</t>
  </si>
  <si>
    <t>EVGENIY EFIMOV</t>
  </si>
  <si>
    <t>MAXIM RABOCHY</t>
  </si>
  <si>
    <t>ELENA ZELICHENOK</t>
  </si>
  <si>
    <t>IRINA MERKULOVA</t>
  </si>
  <si>
    <t>TCHUGUNOV DMITRIY</t>
  </si>
  <si>
    <t>PAVEL KOPYTIN</t>
  </si>
  <si>
    <t>YULIA MENSHIKOVA</t>
  </si>
  <si>
    <t>ANDREY ALEXEEV</t>
  </si>
  <si>
    <t>ANNA VYAZOVETSKOVA</t>
  </si>
  <si>
    <t>NADEZHDA LOGACHEVA</t>
  </si>
  <si>
    <t>KUZNECOV OLEG</t>
  </si>
  <si>
    <t>MARIIA GALITSKAIA</t>
  </si>
  <si>
    <t>RO ZHURAVLEV</t>
  </si>
  <si>
    <t>BORIS TAMAROV</t>
  </si>
  <si>
    <t>ELENA KONONOVA</t>
  </si>
  <si>
    <t>IRINA GRABOVETS</t>
  </si>
  <si>
    <t>IRINA BONDAREVA</t>
  </si>
  <si>
    <t>ALISHER KADIROV</t>
  </si>
  <si>
    <t>Благотворительные пожертвования, 
поступившие на расчетный счет Фонда от физических и юридических лиц 
за период 01.08.2017-31.08.2017</t>
  </si>
  <si>
    <t>ООО "Универсам "Пулковский"</t>
  </si>
  <si>
    <t>Герасименко С.И.</t>
  </si>
  <si>
    <t>Волжанцева Е.В.</t>
  </si>
  <si>
    <t>Анонимное Пожертвование</t>
  </si>
  <si>
    <t>Назаров М.А.</t>
  </si>
  <si>
    <t>Сидорянская А.Н.</t>
  </si>
  <si>
    <t>Прокопенков В.Н.</t>
  </si>
  <si>
    <t>Бурдачев С.В.</t>
  </si>
  <si>
    <t>Билибин О.В.</t>
  </si>
  <si>
    <t>Кондрашова Е.А.</t>
  </si>
  <si>
    <t>ООО "Пар Торг"</t>
  </si>
  <si>
    <t>Воронова Т.С.</t>
  </si>
  <si>
    <t>Турзин О.П.</t>
  </si>
  <si>
    <t>Соколинская Т.Л.</t>
  </si>
  <si>
    <t>школьники 3В класса школы 2114 корпус Сфера</t>
  </si>
  <si>
    <t>Соколов Д.Н.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</si>
  <si>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</si>
  <si>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</si>
  <si>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>БФ "Нужна помощь"</t>
  </si>
  <si>
    <t>ООО "Жилкапинвест"</t>
  </si>
  <si>
    <t>Программа/Проект</t>
  </si>
  <si>
    <t>Отчет о расходах "МойМио" Фонда за август 2017 года</t>
  </si>
  <si>
    <t xml:space="preserve">Доплата за размещение участников программы </t>
  </si>
  <si>
    <t>Мы вместе/Интеграционный лагерь</t>
  </si>
  <si>
    <t>Адресная помощь</t>
  </si>
  <si>
    <t>Оплата за матрас противопролежневый (подопечный - Евгений Казакевич)</t>
  </si>
  <si>
    <t>Оплата за кровать медицинскую функциональную "Luna" с принадлежностями (подопечный - Евгений Казакевич)</t>
  </si>
  <si>
    <t>Оплата за аппарат НИВЛ с принадлежностями  (подопечный - Евгений Казакевич)</t>
  </si>
  <si>
    <t>Оплата за аппарат НИВЛ с принадлежностями (подопечный - Игорь Гаврилюк)</t>
  </si>
  <si>
    <t>Медицинская программа/Дыши!</t>
  </si>
  <si>
    <t>Расходы на информационную кампанию</t>
  </si>
  <si>
    <t>Образовательная программа/Информационная кампания</t>
  </si>
  <si>
    <t>Оплата за кресло-коляску (подопечный - Денис Ляшенко)</t>
  </si>
  <si>
    <t>Оплата-аванс на оказание медицинских услуг</t>
  </si>
  <si>
    <t xml:space="preserve">Оплата за медицинские услуги </t>
  </si>
  <si>
    <t>Медицинская программа/Клиника МДД</t>
  </si>
  <si>
    <t>Доплата-аванс на оказание медицинских услуг</t>
  </si>
  <si>
    <t>Мы вместе</t>
  </si>
  <si>
    <t>Оплата труда специалистов, занятых в Образовательной программе</t>
  </si>
  <si>
    <t>Медицинская программа</t>
  </si>
  <si>
    <t>Расходы на содержание Фонда</t>
  </si>
  <si>
    <t>Оплата за ж/д билеты (подопечный - Андрей Кислов)</t>
  </si>
  <si>
    <t>Оплата за авиа билеты (подопечный - Матвей Канонков)</t>
  </si>
  <si>
    <t>Оплата за ж/д билеты (подопечный - Игорь Гаврилюк)</t>
  </si>
  <si>
    <t>Образовательная программа</t>
  </si>
  <si>
    <t>Сводные данные по поступлениям и расходам Фонда за период 01.08.2017-31.08.2017 (руб.)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</si>
</sst>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5" xfId="0" applyFont="1" applyBorder="1"/>
    <xf numFmtId="164" fontId="1" fillId="0" borderId="6" xfId="0" applyNumberFormat="1" applyFont="1" applyBorder="1" applyAlignment="1">
      <alignment horizontal="right" vertic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right" vertical="center"/>
    </xf>
    <xf numFmtId="0" fontId="2" fillId="0" borderId="9" xfId="0" applyFont="1" applyBorder="1"/>
    <xf numFmtId="164" fontId="2" fillId="0" borderId="10" xfId="0" applyNumberFormat="1" applyFont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164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14" fontId="0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4" fontId="0" fillId="0" borderId="0" xfId="0" applyNumberFormat="1" applyFont="1"/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14" fontId="0" fillId="0" borderId="14" xfId="0" applyNumberFormat="1" applyBorder="1"/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FF"/>
      <color rgb="FF99FFCC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C27"/>
  <sheetViews>
    <sheetView topLeftCell="A10" workbookViewId="0">
      <selection activeCell="B29" sqref="B29"/>
    </sheetView>
  </sheetViews>
  <sheetFormatPr defaultRowHeight="15"/>
  <cols>
    <col min="1" max="1" width="20" style="10" customWidth="1"/>
    <col min="2" max="3" width="25.85546875" style="10" customWidth="1"/>
    <col min="4" max="16384" width="9.140625" style="10"/>
  </cols>
  <sheetData>
    <row r="1" spans="1:3" ht="62.25" customHeight="1">
      <c r="A1" s="55" t="s">
        <v>60</v>
      </c>
      <c r="B1" s="56"/>
      <c r="C1" s="56"/>
    </row>
    <row r="2" spans="1:3">
      <c r="A2" s="13" t="s">
        <v>0</v>
      </c>
      <c r="B2" s="13" t="s">
        <v>18</v>
      </c>
      <c r="C2" s="13" t="s">
        <v>1</v>
      </c>
    </row>
    <row r="3" spans="1:3" s="11" customFormat="1">
      <c r="A3" s="41">
        <v>42948</v>
      </c>
      <c r="B3" s="42">
        <v>4129</v>
      </c>
      <c r="C3" s="30">
        <v>97.2</v>
      </c>
    </row>
    <row r="4" spans="1:3" s="11" customFormat="1">
      <c r="A4" s="41">
        <v>42949.759884259256</v>
      </c>
      <c r="B4" s="42">
        <v>4155</v>
      </c>
      <c r="C4" s="30">
        <v>486</v>
      </c>
    </row>
    <row r="5" spans="1:3" s="11" customFormat="1">
      <c r="A5" s="41">
        <v>42949.818564814814</v>
      </c>
      <c r="B5" s="42">
        <v>4161</v>
      </c>
      <c r="C5" s="30">
        <v>194.4</v>
      </c>
    </row>
    <row r="6" spans="1:3" s="11" customFormat="1">
      <c r="A6" s="41">
        <v>42952.614571759259</v>
      </c>
      <c r="B6" s="42">
        <v>4294</v>
      </c>
      <c r="C6" s="30">
        <v>388.8</v>
      </c>
    </row>
    <row r="7" spans="1:3" s="11" customFormat="1">
      <c r="A7" s="41">
        <v>42952.835405092592</v>
      </c>
      <c r="B7" s="42">
        <v>4298</v>
      </c>
      <c r="C7" s="30">
        <v>972</v>
      </c>
    </row>
    <row r="8" spans="1:3" s="11" customFormat="1">
      <c r="A8" s="41">
        <v>42963.977407407408</v>
      </c>
      <c r="B8" s="42">
        <v>4532</v>
      </c>
      <c r="C8" s="30">
        <v>9720</v>
      </c>
    </row>
    <row r="9" spans="1:3" s="11" customFormat="1">
      <c r="A9" s="41">
        <v>42965.485578703701</v>
      </c>
      <c r="B9" s="42">
        <v>4537</v>
      </c>
      <c r="C9" s="30">
        <v>972</v>
      </c>
    </row>
    <row r="10" spans="1:3" s="11" customFormat="1">
      <c r="A10" s="41">
        <v>42965.516817129632</v>
      </c>
      <c r="B10" s="42">
        <v>4540</v>
      </c>
      <c r="C10" s="30">
        <v>291.60000000000002</v>
      </c>
    </row>
    <row r="11" spans="1:3" s="11" customFormat="1">
      <c r="A11" s="41">
        <v>42965.534710648149</v>
      </c>
      <c r="B11" s="42">
        <v>4542</v>
      </c>
      <c r="C11" s="30">
        <v>486</v>
      </c>
    </row>
    <row r="12" spans="1:3" s="11" customFormat="1">
      <c r="A12" s="41">
        <v>42965.555543981478</v>
      </c>
      <c r="B12" s="42">
        <v>4548</v>
      </c>
      <c r="C12" s="30">
        <v>486</v>
      </c>
    </row>
    <row r="13" spans="1:3" s="11" customFormat="1">
      <c r="A13" s="41">
        <v>42965.570810185185</v>
      </c>
      <c r="B13" s="42">
        <v>4550</v>
      </c>
      <c r="C13" s="30">
        <v>1458</v>
      </c>
    </row>
    <row r="14" spans="1:3" s="11" customFormat="1">
      <c r="A14" s="41">
        <v>42965.684004629627</v>
      </c>
      <c r="B14" s="42">
        <v>4555</v>
      </c>
      <c r="C14" s="30">
        <v>1458</v>
      </c>
    </row>
    <row r="15" spans="1:3" s="11" customFormat="1">
      <c r="A15" s="41">
        <v>42965.827233796299</v>
      </c>
      <c r="B15" s="42">
        <v>4566</v>
      </c>
      <c r="C15" s="30">
        <v>972</v>
      </c>
    </row>
    <row r="16" spans="1:3" s="11" customFormat="1">
      <c r="A16" s="41">
        <v>42965.830543981479</v>
      </c>
      <c r="B16" s="42">
        <v>4568</v>
      </c>
      <c r="C16" s="30">
        <v>486</v>
      </c>
    </row>
    <row r="17" spans="1:3" s="11" customFormat="1">
      <c r="A17" s="41">
        <v>42965.975856481484</v>
      </c>
      <c r="B17" s="42">
        <v>4571</v>
      </c>
      <c r="C17" s="30">
        <v>243</v>
      </c>
    </row>
    <row r="18" spans="1:3" s="11" customFormat="1">
      <c r="A18" s="41">
        <v>42966.642858796295</v>
      </c>
      <c r="B18" s="42">
        <v>4576</v>
      </c>
      <c r="C18" s="30">
        <v>486</v>
      </c>
    </row>
    <row r="19" spans="1:3" s="11" customFormat="1">
      <c r="A19" s="41">
        <v>42966.651018518518</v>
      </c>
      <c r="B19" s="42">
        <v>4578</v>
      </c>
      <c r="C19" s="30">
        <v>97.2</v>
      </c>
    </row>
    <row r="20" spans="1:3" s="11" customFormat="1">
      <c r="A20" s="41">
        <v>42968.340254629627</v>
      </c>
      <c r="B20" s="42">
        <v>4579</v>
      </c>
      <c r="C20" s="30">
        <v>972</v>
      </c>
    </row>
    <row r="21" spans="1:3" s="11" customFormat="1">
      <c r="A21" s="41">
        <v>42970.37358796296</v>
      </c>
      <c r="B21" s="42">
        <v>4599</v>
      </c>
      <c r="C21" s="30">
        <v>486</v>
      </c>
    </row>
    <row r="22" spans="1:3" s="11" customFormat="1">
      <c r="A22" s="41">
        <v>42970.412662037037</v>
      </c>
      <c r="B22" s="42">
        <v>4601</v>
      </c>
      <c r="C22" s="30">
        <v>1458</v>
      </c>
    </row>
    <row r="23" spans="1:3" s="11" customFormat="1">
      <c r="A23" s="41">
        <v>42970.415254629632</v>
      </c>
      <c r="B23" s="42">
        <v>4603</v>
      </c>
      <c r="C23" s="30">
        <v>680.4</v>
      </c>
    </row>
    <row r="24" spans="1:3" s="11" customFormat="1">
      <c r="A24" s="41">
        <v>42970.644942129627</v>
      </c>
      <c r="B24" s="42">
        <v>4605</v>
      </c>
      <c r="C24" s="30">
        <v>97.2</v>
      </c>
    </row>
    <row r="25" spans="1:3" s="11" customFormat="1">
      <c r="A25" s="41">
        <v>42970.682453703703</v>
      </c>
      <c r="B25" s="42">
        <v>4606</v>
      </c>
      <c r="C25" s="30">
        <v>486</v>
      </c>
    </row>
    <row r="26" spans="1:3" s="11" customFormat="1">
      <c r="A26" s="26"/>
      <c r="B26" s="28"/>
      <c r="C26" s="27"/>
    </row>
    <row r="27" spans="1:3" ht="33" customHeight="1">
      <c r="A27" s="57" t="s">
        <v>2</v>
      </c>
      <c r="B27" s="57"/>
      <c r="C27" s="57"/>
    </row>
  </sheetData>
  <mergeCells count="2">
    <mergeCell ref="A1:C1"/>
    <mergeCell ref="A27:C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93"/>
  <sheetViews>
    <sheetView topLeftCell="A82" workbookViewId="0">
      <selection activeCell="C98" sqref="C98"/>
    </sheetView>
  </sheetViews>
  <sheetFormatPr defaultRowHeight="15"/>
  <cols>
    <col min="1" max="1" width="20" style="10" customWidth="1"/>
    <col min="2" max="2" width="30" style="10" customWidth="1"/>
    <col min="3" max="3" width="25.85546875" style="10" customWidth="1"/>
    <col min="4" max="4" width="10.5703125" style="10" bestFit="1" customWidth="1"/>
    <col min="5" max="16384" width="9.140625" style="10"/>
  </cols>
  <sheetData>
    <row r="1" spans="1:3" ht="62.25" customHeight="1">
      <c r="A1" s="55" t="s">
        <v>61</v>
      </c>
      <c r="B1" s="56"/>
      <c r="C1" s="56"/>
    </row>
    <row r="2" spans="1:3">
      <c r="A2" s="13" t="s">
        <v>0</v>
      </c>
      <c r="B2" s="13" t="s">
        <v>5</v>
      </c>
      <c r="C2" s="13" t="s">
        <v>1</v>
      </c>
    </row>
    <row r="3" spans="1:3">
      <c r="A3" s="25">
        <v>42948</v>
      </c>
      <c r="B3" s="22" t="s">
        <v>62</v>
      </c>
      <c r="C3" s="40">
        <v>971</v>
      </c>
    </row>
    <row r="4" spans="1:3">
      <c r="A4" s="25">
        <v>42948</v>
      </c>
      <c r="B4" s="22" t="s">
        <v>63</v>
      </c>
      <c r="C4" s="40">
        <v>971</v>
      </c>
    </row>
    <row r="5" spans="1:3">
      <c r="A5" s="25">
        <v>42948</v>
      </c>
      <c r="B5" s="22" t="s">
        <v>64</v>
      </c>
      <c r="C5" s="40">
        <v>97.1</v>
      </c>
    </row>
    <row r="6" spans="1:3">
      <c r="A6" s="25">
        <v>42949</v>
      </c>
      <c r="B6" s="22" t="s">
        <v>65</v>
      </c>
      <c r="C6" s="40">
        <v>485.5</v>
      </c>
    </row>
    <row r="7" spans="1:3">
      <c r="A7" s="25">
        <v>42949</v>
      </c>
      <c r="B7" s="22" t="s">
        <v>66</v>
      </c>
      <c r="C7" s="40">
        <v>1942</v>
      </c>
    </row>
    <row r="8" spans="1:3">
      <c r="A8" s="25">
        <v>42949</v>
      </c>
      <c r="B8" s="22" t="s">
        <v>21</v>
      </c>
      <c r="C8" s="40">
        <v>485.5</v>
      </c>
    </row>
    <row r="9" spans="1:3">
      <c r="A9" s="25">
        <v>42951</v>
      </c>
      <c r="B9" s="22" t="s">
        <v>25</v>
      </c>
      <c r="C9" s="40">
        <v>48.55</v>
      </c>
    </row>
    <row r="10" spans="1:3">
      <c r="A10" s="25">
        <v>42951</v>
      </c>
      <c r="B10" s="22" t="s">
        <v>24</v>
      </c>
      <c r="C10" s="40">
        <v>2913</v>
      </c>
    </row>
    <row r="11" spans="1:3">
      <c r="A11" s="25">
        <v>42951</v>
      </c>
      <c r="B11" s="22" t="s">
        <v>67</v>
      </c>
      <c r="C11" s="40">
        <v>485.5</v>
      </c>
    </row>
    <row r="12" spans="1:3">
      <c r="A12" s="25">
        <v>42951</v>
      </c>
      <c r="B12" s="22" t="s">
        <v>68</v>
      </c>
      <c r="C12" s="40">
        <v>97.1</v>
      </c>
    </row>
    <row r="13" spans="1:3">
      <c r="A13" s="25">
        <v>42951</v>
      </c>
      <c r="B13" s="22" t="s">
        <v>22</v>
      </c>
      <c r="C13" s="40">
        <v>971</v>
      </c>
    </row>
    <row r="14" spans="1:3">
      <c r="A14" s="25">
        <v>42952</v>
      </c>
      <c r="B14" s="22" t="s">
        <v>69</v>
      </c>
      <c r="C14" s="40">
        <v>4855</v>
      </c>
    </row>
    <row r="15" spans="1:3">
      <c r="A15" s="25">
        <v>42952</v>
      </c>
      <c r="B15" s="22" t="s">
        <v>70</v>
      </c>
      <c r="C15" s="40">
        <v>4855</v>
      </c>
    </row>
    <row r="16" spans="1:3">
      <c r="A16" s="25">
        <v>42952</v>
      </c>
      <c r="B16" s="22" t="s">
        <v>71</v>
      </c>
      <c r="C16" s="40">
        <v>2913</v>
      </c>
    </row>
    <row r="17" spans="1:3">
      <c r="A17" s="25">
        <v>42952</v>
      </c>
      <c r="B17" s="22" t="s">
        <v>72</v>
      </c>
      <c r="C17" s="40">
        <v>1456.5</v>
      </c>
    </row>
    <row r="18" spans="1:3">
      <c r="A18" s="25">
        <v>42952</v>
      </c>
      <c r="B18" s="22" t="s">
        <v>72</v>
      </c>
      <c r="C18" s="40">
        <v>1456.5</v>
      </c>
    </row>
    <row r="19" spans="1:3">
      <c r="A19" s="25">
        <v>42952</v>
      </c>
      <c r="B19" s="22" t="s">
        <v>73</v>
      </c>
      <c r="C19" s="40">
        <v>485.5</v>
      </c>
    </row>
    <row r="20" spans="1:3">
      <c r="A20" s="25">
        <v>42952</v>
      </c>
      <c r="B20" s="22" t="s">
        <v>73</v>
      </c>
      <c r="C20" s="40">
        <v>485.5</v>
      </c>
    </row>
    <row r="21" spans="1:3">
      <c r="A21" s="25">
        <v>42952</v>
      </c>
      <c r="B21" s="22" t="s">
        <v>74</v>
      </c>
      <c r="C21" s="40">
        <v>971</v>
      </c>
    </row>
    <row r="22" spans="1:3">
      <c r="A22" s="25">
        <v>42953</v>
      </c>
      <c r="B22" s="22" t="s">
        <v>75</v>
      </c>
      <c r="C22" s="40">
        <v>485.5</v>
      </c>
    </row>
    <row r="23" spans="1:3">
      <c r="A23" s="25">
        <v>42953</v>
      </c>
      <c r="B23" s="22" t="s">
        <v>76</v>
      </c>
      <c r="C23" s="40">
        <v>9710</v>
      </c>
    </row>
    <row r="24" spans="1:3">
      <c r="A24" s="25">
        <v>42953</v>
      </c>
      <c r="B24" s="22" t="s">
        <v>77</v>
      </c>
      <c r="C24" s="40">
        <v>9710</v>
      </c>
    </row>
    <row r="25" spans="1:3">
      <c r="A25" s="25">
        <v>42953</v>
      </c>
      <c r="B25" s="22" t="s">
        <v>78</v>
      </c>
      <c r="C25" s="40">
        <v>971</v>
      </c>
    </row>
    <row r="26" spans="1:3">
      <c r="A26" s="25">
        <v>42953</v>
      </c>
      <c r="B26" s="22" t="s">
        <v>79</v>
      </c>
      <c r="C26" s="40">
        <v>485.5</v>
      </c>
    </row>
    <row r="27" spans="1:3">
      <c r="A27" s="25">
        <v>42954</v>
      </c>
      <c r="B27" s="22" t="s">
        <v>29</v>
      </c>
      <c r="C27" s="40">
        <v>145.65</v>
      </c>
    </row>
    <row r="28" spans="1:3">
      <c r="A28" s="25">
        <v>42954</v>
      </c>
      <c r="B28" s="22" t="s">
        <v>29</v>
      </c>
      <c r="C28" s="40">
        <v>145.65</v>
      </c>
    </row>
    <row r="29" spans="1:3">
      <c r="A29" s="25">
        <v>42954</v>
      </c>
      <c r="B29" s="22" t="s">
        <v>26</v>
      </c>
      <c r="C29" s="40">
        <v>97.1</v>
      </c>
    </row>
    <row r="30" spans="1:3">
      <c r="A30" s="25">
        <v>42954</v>
      </c>
      <c r="B30" s="22" t="s">
        <v>23</v>
      </c>
      <c r="C30" s="40">
        <v>485.5</v>
      </c>
    </row>
    <row r="31" spans="1:3">
      <c r="A31" s="25">
        <v>42954</v>
      </c>
      <c r="B31" s="22" t="s">
        <v>80</v>
      </c>
      <c r="C31" s="40">
        <v>1942</v>
      </c>
    </row>
    <row r="32" spans="1:3">
      <c r="A32" s="25">
        <v>42955</v>
      </c>
      <c r="B32" s="22" t="s">
        <v>81</v>
      </c>
      <c r="C32" s="40">
        <v>971</v>
      </c>
    </row>
    <row r="33" spans="1:3">
      <c r="A33" s="25">
        <v>42955</v>
      </c>
      <c r="B33" s="22" t="s">
        <v>82</v>
      </c>
      <c r="C33" s="40">
        <v>971</v>
      </c>
    </row>
    <row r="34" spans="1:3">
      <c r="A34" s="25">
        <v>42955</v>
      </c>
      <c r="B34" s="22" t="s">
        <v>40</v>
      </c>
      <c r="C34" s="40">
        <v>4855</v>
      </c>
    </row>
    <row r="35" spans="1:3">
      <c r="A35" s="25">
        <v>42956</v>
      </c>
      <c r="B35" s="22" t="s">
        <v>27</v>
      </c>
      <c r="C35" s="40">
        <v>2913</v>
      </c>
    </row>
    <row r="36" spans="1:3">
      <c r="A36" s="25">
        <v>42957</v>
      </c>
      <c r="B36" s="22" t="s">
        <v>83</v>
      </c>
      <c r="C36" s="40">
        <v>4855</v>
      </c>
    </row>
    <row r="37" spans="1:3">
      <c r="A37" s="25">
        <v>42958</v>
      </c>
      <c r="B37" s="22" t="s">
        <v>28</v>
      </c>
      <c r="C37" s="40">
        <v>97.1</v>
      </c>
    </row>
    <row r="38" spans="1:3">
      <c r="A38" s="25">
        <v>42959</v>
      </c>
      <c r="B38" s="22" t="s">
        <v>84</v>
      </c>
      <c r="C38" s="40">
        <v>485.5</v>
      </c>
    </row>
    <row r="39" spans="1:3">
      <c r="A39" s="25">
        <v>42959</v>
      </c>
      <c r="B39" s="22" t="s">
        <v>85</v>
      </c>
      <c r="C39" s="40">
        <v>291.3</v>
      </c>
    </row>
    <row r="40" spans="1:3">
      <c r="A40" s="25">
        <v>42960</v>
      </c>
      <c r="B40" t="s">
        <v>86</v>
      </c>
      <c r="C40" s="40">
        <v>1456.5</v>
      </c>
    </row>
    <row r="41" spans="1:3">
      <c r="A41" s="25">
        <v>42961</v>
      </c>
      <c r="B41" s="22" t="s">
        <v>87</v>
      </c>
      <c r="C41" s="40">
        <v>4855</v>
      </c>
    </row>
    <row r="42" spans="1:3">
      <c r="A42" s="25">
        <v>42961</v>
      </c>
      <c r="B42" s="22" t="s">
        <v>88</v>
      </c>
      <c r="C42" s="40">
        <v>971</v>
      </c>
    </row>
    <row r="43" spans="1:3">
      <c r="A43" s="25">
        <v>42961</v>
      </c>
      <c r="B43" s="22" t="s">
        <v>89</v>
      </c>
      <c r="C43" s="40">
        <v>485.5</v>
      </c>
    </row>
    <row r="44" spans="1:3">
      <c r="A44" s="25">
        <v>42961</v>
      </c>
      <c r="B44" s="22" t="s">
        <v>30</v>
      </c>
      <c r="C44" s="40">
        <v>485.5</v>
      </c>
    </row>
    <row r="45" spans="1:3">
      <c r="A45" s="25">
        <v>42962</v>
      </c>
      <c r="B45" s="22" t="s">
        <v>90</v>
      </c>
      <c r="C45" s="40">
        <v>485.5</v>
      </c>
    </row>
    <row r="46" spans="1:3">
      <c r="A46" s="25">
        <v>42963</v>
      </c>
      <c r="B46" s="22" t="s">
        <v>31</v>
      </c>
      <c r="C46" s="40">
        <v>97.1</v>
      </c>
    </row>
    <row r="47" spans="1:3">
      <c r="A47" s="25">
        <v>42963</v>
      </c>
      <c r="B47" s="22" t="s">
        <v>32</v>
      </c>
      <c r="C47" s="40">
        <v>971</v>
      </c>
    </row>
    <row r="48" spans="1:3">
      <c r="A48" s="25">
        <v>42963</v>
      </c>
      <c r="B48" s="22" t="s">
        <v>33</v>
      </c>
      <c r="C48" s="40">
        <v>485.5</v>
      </c>
    </row>
    <row r="49" spans="1:3">
      <c r="A49" s="25">
        <v>42965</v>
      </c>
      <c r="B49" s="22" t="s">
        <v>91</v>
      </c>
      <c r="C49" s="40">
        <v>2913</v>
      </c>
    </row>
    <row r="50" spans="1:3">
      <c r="A50" s="25">
        <v>42965</v>
      </c>
      <c r="B50" s="22" t="s">
        <v>92</v>
      </c>
      <c r="C50" s="40">
        <v>971</v>
      </c>
    </row>
    <row r="51" spans="1:3">
      <c r="A51" s="25">
        <v>42965</v>
      </c>
      <c r="B51" s="22" t="s">
        <v>93</v>
      </c>
      <c r="C51" s="40">
        <v>97.1</v>
      </c>
    </row>
    <row r="52" spans="1:3">
      <c r="A52" s="25">
        <v>42965</v>
      </c>
      <c r="B52" s="22" t="s">
        <v>94</v>
      </c>
      <c r="C52" s="40">
        <v>2913</v>
      </c>
    </row>
    <row r="53" spans="1:3">
      <c r="A53" s="25">
        <v>42965</v>
      </c>
      <c r="B53" s="22" t="s">
        <v>95</v>
      </c>
      <c r="C53" s="40">
        <v>971</v>
      </c>
    </row>
    <row r="54" spans="1:3">
      <c r="A54" s="25">
        <v>42965</v>
      </c>
      <c r="B54" s="22" t="s">
        <v>96</v>
      </c>
      <c r="C54" s="40">
        <v>97.1</v>
      </c>
    </row>
    <row r="55" spans="1:3">
      <c r="A55" s="25">
        <v>42965</v>
      </c>
      <c r="B55" s="22" t="s">
        <v>97</v>
      </c>
      <c r="C55" s="40">
        <v>971</v>
      </c>
    </row>
    <row r="56" spans="1:3">
      <c r="A56" s="25">
        <v>42965</v>
      </c>
      <c r="B56" s="22" t="s">
        <v>98</v>
      </c>
      <c r="C56" s="40">
        <v>485.5</v>
      </c>
    </row>
    <row r="57" spans="1:3">
      <c r="A57" s="25">
        <v>42965</v>
      </c>
      <c r="B57" s="22" t="s">
        <v>99</v>
      </c>
      <c r="C57" s="40">
        <v>1456.5</v>
      </c>
    </row>
    <row r="58" spans="1:3">
      <c r="A58" s="25">
        <v>42965</v>
      </c>
      <c r="B58" s="22" t="s">
        <v>100</v>
      </c>
      <c r="C58" s="40">
        <v>485.5</v>
      </c>
    </row>
    <row r="59" spans="1:3">
      <c r="A59" s="25">
        <v>42965</v>
      </c>
      <c r="B59" s="22" t="s">
        <v>101</v>
      </c>
      <c r="C59" s="40">
        <v>485.5</v>
      </c>
    </row>
    <row r="60" spans="1:3">
      <c r="A60" s="25">
        <v>42965</v>
      </c>
      <c r="B60" s="22" t="s">
        <v>102</v>
      </c>
      <c r="C60" s="40">
        <v>485.5</v>
      </c>
    </row>
    <row r="61" spans="1:3">
      <c r="A61" s="25">
        <v>42965</v>
      </c>
      <c r="B61" s="22" t="s">
        <v>103</v>
      </c>
      <c r="C61" s="40">
        <v>242.75</v>
      </c>
    </row>
    <row r="62" spans="1:3">
      <c r="A62" s="25">
        <v>42965</v>
      </c>
      <c r="B62" s="22" t="s">
        <v>104</v>
      </c>
      <c r="C62" s="40">
        <v>971</v>
      </c>
    </row>
    <row r="63" spans="1:3">
      <c r="A63" s="25">
        <v>42965</v>
      </c>
      <c r="B63" s="22" t="s">
        <v>105</v>
      </c>
      <c r="C63" s="40">
        <v>971</v>
      </c>
    </row>
    <row r="64" spans="1:3">
      <c r="A64" s="25">
        <v>42965</v>
      </c>
      <c r="B64" s="22" t="s">
        <v>106</v>
      </c>
      <c r="C64" s="40">
        <v>971</v>
      </c>
    </row>
    <row r="65" spans="1:3">
      <c r="A65" s="25">
        <v>42965</v>
      </c>
      <c r="B65" s="22" t="s">
        <v>107</v>
      </c>
      <c r="C65" s="40">
        <v>485.5</v>
      </c>
    </row>
    <row r="66" spans="1:3">
      <c r="A66" s="25">
        <v>42965</v>
      </c>
      <c r="B66" s="22" t="s">
        <v>108</v>
      </c>
      <c r="C66" s="40">
        <v>971</v>
      </c>
    </row>
    <row r="67" spans="1:3">
      <c r="A67" s="25">
        <v>42966</v>
      </c>
      <c r="B67" t="s">
        <v>109</v>
      </c>
      <c r="C67" s="40">
        <v>1456.5</v>
      </c>
    </row>
    <row r="68" spans="1:3">
      <c r="A68" s="25">
        <v>42968</v>
      </c>
      <c r="B68" s="22" t="s">
        <v>110</v>
      </c>
      <c r="C68" s="40">
        <v>97.1</v>
      </c>
    </row>
    <row r="69" spans="1:3">
      <c r="A69" s="25">
        <v>42968</v>
      </c>
      <c r="B69" s="22" t="s">
        <v>111</v>
      </c>
      <c r="C69" s="40">
        <v>97.1</v>
      </c>
    </row>
    <row r="70" spans="1:3">
      <c r="A70" s="25">
        <v>42968</v>
      </c>
      <c r="B70" s="22" t="s">
        <v>112</v>
      </c>
      <c r="C70" s="40">
        <v>291.3</v>
      </c>
    </row>
    <row r="71" spans="1:3">
      <c r="A71" s="25">
        <v>42969</v>
      </c>
      <c r="B71" s="22" t="s">
        <v>113</v>
      </c>
      <c r="C71" s="40">
        <v>97.1</v>
      </c>
    </row>
    <row r="72" spans="1:3">
      <c r="A72" s="25">
        <v>42969</v>
      </c>
      <c r="B72" s="22" t="s">
        <v>36</v>
      </c>
      <c r="C72" s="40">
        <v>97.1</v>
      </c>
    </row>
    <row r="73" spans="1:3">
      <c r="A73" s="25">
        <v>42970</v>
      </c>
      <c r="B73" s="22" t="s">
        <v>37</v>
      </c>
      <c r="C73" s="40">
        <v>485.5</v>
      </c>
    </row>
    <row r="74" spans="1:3">
      <c r="A74" s="25">
        <v>42970</v>
      </c>
      <c r="B74" s="22" t="s">
        <v>38</v>
      </c>
      <c r="C74" s="40">
        <v>97.1</v>
      </c>
    </row>
    <row r="75" spans="1:3">
      <c r="A75" s="25">
        <v>42970</v>
      </c>
      <c r="B75" s="22" t="s">
        <v>34</v>
      </c>
      <c r="C75" s="40">
        <v>291.3</v>
      </c>
    </row>
    <row r="76" spans="1:3">
      <c r="A76" s="25">
        <v>42970</v>
      </c>
      <c r="B76" s="22" t="s">
        <v>114</v>
      </c>
      <c r="C76" s="40">
        <v>971</v>
      </c>
    </row>
    <row r="77" spans="1:3">
      <c r="A77" s="25">
        <v>42973</v>
      </c>
      <c r="B77" s="22" t="s">
        <v>115</v>
      </c>
      <c r="C77" s="40">
        <v>97.1</v>
      </c>
    </row>
    <row r="78" spans="1:3">
      <c r="A78" s="25">
        <v>42973</v>
      </c>
      <c r="B78" s="22" t="s">
        <v>116</v>
      </c>
      <c r="C78" s="40">
        <v>485.5</v>
      </c>
    </row>
    <row r="79" spans="1:3">
      <c r="A79" s="25">
        <v>42973</v>
      </c>
      <c r="B79" s="22" t="s">
        <v>117</v>
      </c>
      <c r="C79" s="40">
        <v>4855</v>
      </c>
    </row>
    <row r="80" spans="1:3">
      <c r="A80" s="25">
        <v>42973</v>
      </c>
      <c r="B80" s="22" t="s">
        <v>118</v>
      </c>
      <c r="C80" s="40">
        <v>971</v>
      </c>
    </row>
    <row r="81" spans="1:3">
      <c r="A81" s="25">
        <v>42973</v>
      </c>
      <c r="B81" s="22" t="s">
        <v>119</v>
      </c>
      <c r="C81" s="40">
        <v>485.5</v>
      </c>
    </row>
    <row r="82" spans="1:3">
      <c r="A82" s="25">
        <v>42973</v>
      </c>
      <c r="B82" s="22" t="s">
        <v>120</v>
      </c>
      <c r="C82" s="40">
        <v>485.5</v>
      </c>
    </row>
    <row r="83" spans="1:3">
      <c r="A83" s="25">
        <v>42974</v>
      </c>
      <c r="B83" t="s">
        <v>39</v>
      </c>
      <c r="C83" s="40">
        <v>97.1</v>
      </c>
    </row>
    <row r="84" spans="1:3">
      <c r="A84" s="25">
        <v>42975</v>
      </c>
      <c r="B84" s="22" t="s">
        <v>35</v>
      </c>
      <c r="C84" s="40">
        <v>97.1</v>
      </c>
    </row>
    <row r="85" spans="1:3">
      <c r="A85" s="25">
        <v>42975</v>
      </c>
      <c r="B85" s="22" t="s">
        <v>121</v>
      </c>
      <c r="C85" s="40">
        <v>971</v>
      </c>
    </row>
    <row r="86" spans="1:3">
      <c r="A86" s="25">
        <v>42976</v>
      </c>
      <c r="B86" s="22" t="s">
        <v>122</v>
      </c>
      <c r="C86" s="40">
        <v>97.1</v>
      </c>
    </row>
    <row r="87" spans="1:3">
      <c r="A87" s="25">
        <v>42976</v>
      </c>
      <c r="B87" s="22" t="s">
        <v>123</v>
      </c>
      <c r="C87" s="40">
        <v>485.5</v>
      </c>
    </row>
    <row r="88" spans="1:3">
      <c r="A88" s="25">
        <v>42976</v>
      </c>
      <c r="B88" s="22" t="s">
        <v>124</v>
      </c>
      <c r="C88" s="40">
        <v>971</v>
      </c>
    </row>
    <row r="89" spans="1:3" s="11" customFormat="1">
      <c r="A89" s="25">
        <v>42976</v>
      </c>
      <c r="B89" s="22" t="s">
        <v>125</v>
      </c>
      <c r="C89" s="40">
        <v>485.5</v>
      </c>
    </row>
    <row r="90" spans="1:3" s="11" customFormat="1">
      <c r="A90" s="25">
        <v>42977</v>
      </c>
      <c r="B90" s="22" t="s">
        <v>126</v>
      </c>
      <c r="C90" s="40">
        <v>971</v>
      </c>
    </row>
    <row r="91" spans="1:3" s="11" customFormat="1">
      <c r="A91" s="25">
        <v>42978</v>
      </c>
      <c r="B91" s="22" t="s">
        <v>127</v>
      </c>
      <c r="C91" s="40">
        <v>5826</v>
      </c>
    </row>
    <row r="92" spans="1:3" s="11" customFormat="1">
      <c r="A92" s="26"/>
      <c r="B92" s="29"/>
      <c r="C92" s="27"/>
    </row>
    <row r="93" spans="1:3" ht="27.75" customHeight="1">
      <c r="A93" s="57" t="s">
        <v>19</v>
      </c>
      <c r="B93" s="57"/>
      <c r="C93" s="57"/>
    </row>
  </sheetData>
  <mergeCells count="2">
    <mergeCell ref="A1:C1"/>
    <mergeCell ref="A93:C9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B7"/>
  <sheetViews>
    <sheetView workbookViewId="0">
      <selection activeCell="E15" sqref="E15"/>
    </sheetView>
  </sheetViews>
  <sheetFormatPr defaultRowHeight="15"/>
  <cols>
    <col min="1" max="1" width="19.140625" style="10" customWidth="1"/>
    <col min="2" max="2" width="18.42578125" style="10" customWidth="1"/>
    <col min="3" max="3" width="10.5703125" style="10" bestFit="1" customWidth="1"/>
    <col min="4" max="16384" width="9.140625" style="10"/>
  </cols>
  <sheetData>
    <row r="1" spans="1:2" ht="42.75" customHeight="1">
      <c r="A1" s="56" t="s">
        <v>6</v>
      </c>
      <c r="B1" s="56"/>
    </row>
    <row r="2" spans="1:2" s="15" customFormat="1">
      <c r="A2" s="13" t="s">
        <v>3</v>
      </c>
      <c r="B2" s="13" t="s">
        <v>1</v>
      </c>
    </row>
    <row r="3" spans="1:2">
      <c r="A3" s="20">
        <v>42978</v>
      </c>
      <c r="B3" s="21">
        <v>248267.27</v>
      </c>
    </row>
    <row r="4" spans="1:2">
      <c r="A4" s="14"/>
      <c r="B4" s="12"/>
    </row>
    <row r="5" spans="1:2">
      <c r="A5" s="14"/>
    </row>
    <row r="6" spans="1:2">
      <c r="A6" s="14"/>
    </row>
    <row r="7" spans="1:2">
      <c r="A7" s="14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E53"/>
  <sheetViews>
    <sheetView workbookViewId="0">
      <selection activeCell="F3" sqref="F3"/>
    </sheetView>
  </sheetViews>
  <sheetFormatPr defaultRowHeight="15"/>
  <cols>
    <col min="1" max="1" width="10.140625" style="10" bestFit="1" customWidth="1"/>
    <col min="2" max="2" width="44.140625" style="10" bestFit="1" customWidth="1"/>
    <col min="3" max="3" width="14.85546875" style="10" customWidth="1"/>
    <col min="4" max="4" width="9.140625" style="10"/>
    <col min="5" max="5" width="11.5703125" style="10" bestFit="1" customWidth="1"/>
    <col min="6" max="16384" width="9.140625" style="10"/>
  </cols>
  <sheetData>
    <row r="1" spans="1:3" ht="69.75" customHeight="1">
      <c r="A1" s="58" t="s">
        <v>128</v>
      </c>
      <c r="B1" s="59"/>
      <c r="C1" s="59"/>
    </row>
    <row r="3" spans="1:3" s="15" customFormat="1">
      <c r="A3" s="13" t="s">
        <v>0</v>
      </c>
      <c r="B3" s="45" t="s">
        <v>5</v>
      </c>
      <c r="C3" s="13" t="s">
        <v>4</v>
      </c>
    </row>
    <row r="4" spans="1:3" s="11" customFormat="1">
      <c r="A4" s="44">
        <v>42948</v>
      </c>
      <c r="B4" s="47" t="s">
        <v>42</v>
      </c>
      <c r="C4" s="40">
        <v>200</v>
      </c>
    </row>
    <row r="5" spans="1:3" s="11" customFormat="1">
      <c r="A5" s="44">
        <v>42949</v>
      </c>
      <c r="B5" s="47" t="s">
        <v>49</v>
      </c>
      <c r="C5" s="40">
        <v>2000</v>
      </c>
    </row>
    <row r="6" spans="1:3" s="11" customFormat="1">
      <c r="A6" s="44">
        <v>42949</v>
      </c>
      <c r="B6" s="47" t="s">
        <v>129</v>
      </c>
      <c r="C6" s="40">
        <v>20000</v>
      </c>
    </row>
    <row r="7" spans="1:3" s="11" customFormat="1">
      <c r="A7" s="44">
        <v>42950</v>
      </c>
      <c r="B7" s="47" t="s">
        <v>43</v>
      </c>
      <c r="C7" s="40">
        <v>300</v>
      </c>
    </row>
    <row r="8" spans="1:3" s="11" customFormat="1">
      <c r="A8" s="44">
        <v>42950</v>
      </c>
      <c r="B8" s="47" t="s">
        <v>130</v>
      </c>
      <c r="C8" s="40">
        <v>1000</v>
      </c>
    </row>
    <row r="9" spans="1:3" s="11" customFormat="1">
      <c r="A9" s="44">
        <v>42951</v>
      </c>
      <c r="B9" s="47" t="s">
        <v>131</v>
      </c>
      <c r="C9" s="40">
        <v>500</v>
      </c>
    </row>
    <row r="10" spans="1:3" s="11" customFormat="1">
      <c r="A10" s="44">
        <v>42951</v>
      </c>
      <c r="B10" s="47" t="s">
        <v>130</v>
      </c>
      <c r="C10" s="40">
        <v>500</v>
      </c>
    </row>
    <row r="11" spans="1:3" s="11" customFormat="1">
      <c r="A11" s="44">
        <v>42954</v>
      </c>
      <c r="B11" s="47" t="s">
        <v>41</v>
      </c>
      <c r="C11" s="40">
        <v>50</v>
      </c>
    </row>
    <row r="12" spans="1:3" s="11" customFormat="1">
      <c r="A12" s="44">
        <v>42954</v>
      </c>
      <c r="B12" s="47" t="s">
        <v>46</v>
      </c>
      <c r="C12" s="40">
        <v>200</v>
      </c>
    </row>
    <row r="13" spans="1:3" s="11" customFormat="1">
      <c r="A13" s="44">
        <v>42954</v>
      </c>
      <c r="B13" s="47" t="s">
        <v>44</v>
      </c>
      <c r="C13" s="40">
        <v>500</v>
      </c>
    </row>
    <row r="14" spans="1:3" s="11" customFormat="1">
      <c r="A14" s="44">
        <v>42954</v>
      </c>
      <c r="B14" s="47" t="s">
        <v>132</v>
      </c>
      <c r="C14" s="40">
        <v>1000</v>
      </c>
    </row>
    <row r="15" spans="1:3" s="11" customFormat="1">
      <c r="A15" s="44">
        <v>42954</v>
      </c>
      <c r="B15" s="47" t="s">
        <v>45</v>
      </c>
      <c r="C15" s="40">
        <v>500</v>
      </c>
    </row>
    <row r="16" spans="1:3" s="11" customFormat="1">
      <c r="A16" s="44">
        <v>42955</v>
      </c>
      <c r="B16" s="47" t="s">
        <v>47</v>
      </c>
      <c r="C16" s="40">
        <v>200</v>
      </c>
    </row>
    <row r="17" spans="1:3" s="11" customFormat="1">
      <c r="A17" s="44">
        <v>42955</v>
      </c>
      <c r="B17" s="47" t="s">
        <v>133</v>
      </c>
      <c r="C17" s="40">
        <v>1000</v>
      </c>
    </row>
    <row r="18" spans="1:3" s="11" customFormat="1">
      <c r="A18" s="44">
        <v>42957</v>
      </c>
      <c r="B18" s="47" t="s">
        <v>48</v>
      </c>
      <c r="C18" s="40">
        <v>500</v>
      </c>
    </row>
    <row r="19" spans="1:3" s="11" customFormat="1">
      <c r="A19" s="44">
        <v>42957</v>
      </c>
      <c r="B19" s="47" t="s">
        <v>134</v>
      </c>
      <c r="C19" s="40">
        <v>500</v>
      </c>
    </row>
    <row r="20" spans="1:3" s="11" customFormat="1">
      <c r="A20" s="44">
        <v>42957</v>
      </c>
      <c r="B20" s="47" t="s">
        <v>135</v>
      </c>
      <c r="C20" s="40">
        <v>2500</v>
      </c>
    </row>
    <row r="21" spans="1:3" s="11" customFormat="1">
      <c r="A21" s="44">
        <v>42958</v>
      </c>
      <c r="B21" s="47" t="s">
        <v>130</v>
      </c>
      <c r="C21" s="40">
        <v>500</v>
      </c>
    </row>
    <row r="22" spans="1:3" s="11" customFormat="1">
      <c r="A22" s="44">
        <v>42958</v>
      </c>
      <c r="B22" s="47" t="s">
        <v>136</v>
      </c>
      <c r="C22" s="40">
        <v>1000</v>
      </c>
    </row>
    <row r="23" spans="1:3" s="11" customFormat="1">
      <c r="A23" s="44">
        <v>42961</v>
      </c>
      <c r="B23" s="47" t="s">
        <v>53</v>
      </c>
      <c r="C23" s="40">
        <v>100</v>
      </c>
    </row>
    <row r="24" spans="1:3" s="11" customFormat="1">
      <c r="A24" s="44">
        <v>42961</v>
      </c>
      <c r="B24" s="47" t="s">
        <v>52</v>
      </c>
      <c r="C24" s="40">
        <v>200</v>
      </c>
    </row>
    <row r="25" spans="1:3" s="11" customFormat="1">
      <c r="A25" s="44">
        <v>42961</v>
      </c>
      <c r="B25" s="47" t="s">
        <v>137</v>
      </c>
      <c r="C25" s="40">
        <v>200</v>
      </c>
    </row>
    <row r="26" spans="1:3" s="11" customFormat="1">
      <c r="A26" s="44">
        <v>42961</v>
      </c>
      <c r="B26" s="47" t="s">
        <v>44</v>
      </c>
      <c r="C26" s="40">
        <v>500</v>
      </c>
    </row>
    <row r="27" spans="1:3" s="11" customFormat="1">
      <c r="A27" s="44">
        <v>42961</v>
      </c>
      <c r="B27" s="47" t="s">
        <v>50</v>
      </c>
      <c r="C27" s="40">
        <v>1000</v>
      </c>
    </row>
    <row r="28" spans="1:3" s="11" customFormat="1">
      <c r="A28" s="44">
        <v>42961</v>
      </c>
      <c r="B28" s="47" t="s">
        <v>129</v>
      </c>
      <c r="C28" s="40">
        <v>20000</v>
      </c>
    </row>
    <row r="29" spans="1:3" s="11" customFormat="1">
      <c r="A29" s="44">
        <v>42961</v>
      </c>
      <c r="B29" s="47" t="s">
        <v>147</v>
      </c>
      <c r="C29" s="40">
        <v>106200</v>
      </c>
    </row>
    <row r="30" spans="1:3" s="11" customFormat="1">
      <c r="A30" s="44">
        <v>42961</v>
      </c>
      <c r="B30" s="47" t="s">
        <v>41</v>
      </c>
      <c r="C30" s="40">
        <v>50</v>
      </c>
    </row>
    <row r="31" spans="1:3" s="11" customFormat="1">
      <c r="A31" s="44">
        <v>42963</v>
      </c>
      <c r="B31" s="47" t="s">
        <v>54</v>
      </c>
      <c r="C31" s="40">
        <v>500</v>
      </c>
    </row>
    <row r="32" spans="1:3" s="11" customFormat="1">
      <c r="A32" s="44">
        <v>42963</v>
      </c>
      <c r="B32" s="47" t="s">
        <v>55</v>
      </c>
      <c r="C32" s="40">
        <v>500</v>
      </c>
    </row>
    <row r="33" spans="1:5" s="11" customFormat="1">
      <c r="A33" s="44">
        <v>42963</v>
      </c>
      <c r="B33" s="47" t="s">
        <v>148</v>
      </c>
      <c r="C33" s="40">
        <v>49242.83</v>
      </c>
    </row>
    <row r="34" spans="1:5" s="11" customFormat="1">
      <c r="A34" s="44">
        <v>42964</v>
      </c>
      <c r="B34" s="47" t="s">
        <v>138</v>
      </c>
      <c r="C34" s="40">
        <v>500</v>
      </c>
    </row>
    <row r="35" spans="1:5">
      <c r="A35" s="44">
        <v>42965</v>
      </c>
      <c r="B35" s="47" t="s">
        <v>51</v>
      </c>
      <c r="C35" s="40">
        <v>70</v>
      </c>
      <c r="E35" s="12"/>
    </row>
    <row r="36" spans="1:5">
      <c r="A36" s="44">
        <v>42965</v>
      </c>
      <c r="B36" s="47" t="s">
        <v>57</v>
      </c>
      <c r="C36" s="40">
        <v>1000</v>
      </c>
    </row>
    <row r="37" spans="1:5">
      <c r="A37" s="44">
        <v>42965</v>
      </c>
      <c r="B37" s="47" t="s">
        <v>139</v>
      </c>
      <c r="C37" s="40">
        <v>5000</v>
      </c>
    </row>
    <row r="38" spans="1:5">
      <c r="A38" s="44">
        <v>42968</v>
      </c>
      <c r="B38" s="47" t="s">
        <v>41</v>
      </c>
      <c r="C38" s="40">
        <v>50</v>
      </c>
    </row>
    <row r="39" spans="1:5">
      <c r="A39" s="44">
        <v>42968</v>
      </c>
      <c r="B39" s="47" t="s">
        <v>56</v>
      </c>
      <c r="C39" s="40">
        <v>100</v>
      </c>
    </row>
    <row r="40" spans="1:5">
      <c r="A40" s="44">
        <v>42968</v>
      </c>
      <c r="B40" s="47" t="s">
        <v>44</v>
      </c>
      <c r="C40" s="40">
        <v>500</v>
      </c>
    </row>
    <row r="41" spans="1:5">
      <c r="A41" s="44">
        <v>42968</v>
      </c>
      <c r="B41" s="47" t="s">
        <v>130</v>
      </c>
      <c r="C41" s="40">
        <v>1000</v>
      </c>
    </row>
    <row r="42" spans="1:5">
      <c r="A42" s="44">
        <v>42968</v>
      </c>
      <c r="B42" s="47" t="s">
        <v>140</v>
      </c>
      <c r="C42" s="40">
        <v>1000</v>
      </c>
    </row>
    <row r="43" spans="1:5">
      <c r="A43" s="44">
        <v>42968</v>
      </c>
      <c r="B43" s="47" t="s">
        <v>141</v>
      </c>
      <c r="C43" s="40">
        <v>2000</v>
      </c>
    </row>
    <row r="44" spans="1:5">
      <c r="A44" s="44">
        <v>42970</v>
      </c>
      <c r="B44" s="47" t="s">
        <v>59</v>
      </c>
      <c r="C44" s="40">
        <v>2000</v>
      </c>
    </row>
    <row r="45" spans="1:5">
      <c r="A45" s="44">
        <v>42971</v>
      </c>
      <c r="B45" s="47" t="s">
        <v>142</v>
      </c>
      <c r="C45" s="40">
        <v>300</v>
      </c>
    </row>
    <row r="46" spans="1:5">
      <c r="A46" s="44">
        <v>42971</v>
      </c>
      <c r="B46" s="47" t="s">
        <v>130</v>
      </c>
      <c r="C46" s="40">
        <v>500</v>
      </c>
    </row>
    <row r="47" spans="1:5">
      <c r="A47" s="44">
        <v>42975</v>
      </c>
      <c r="B47" s="47" t="s">
        <v>41</v>
      </c>
      <c r="C47" s="40">
        <v>50</v>
      </c>
    </row>
    <row r="48" spans="1:5">
      <c r="A48" s="44">
        <v>42975</v>
      </c>
      <c r="B48" s="47" t="s">
        <v>47</v>
      </c>
      <c r="C48" s="40">
        <v>200</v>
      </c>
    </row>
    <row r="49" spans="1:3">
      <c r="A49" s="44">
        <v>42975</v>
      </c>
      <c r="B49" s="47" t="s">
        <v>58</v>
      </c>
      <c r="C49" s="40">
        <v>300</v>
      </c>
    </row>
    <row r="50" spans="1:3">
      <c r="A50" s="44">
        <v>42975</v>
      </c>
      <c r="B50" s="47" t="s">
        <v>44</v>
      </c>
      <c r="C50" s="40">
        <v>500</v>
      </c>
    </row>
    <row r="51" spans="1:3">
      <c r="A51" s="43">
        <v>42977</v>
      </c>
      <c r="B51" s="46" t="s">
        <v>41</v>
      </c>
      <c r="C51" s="40">
        <v>50</v>
      </c>
    </row>
    <row r="52" spans="1:3">
      <c r="A52" s="43">
        <v>42977</v>
      </c>
      <c r="B52" s="31" t="s">
        <v>143</v>
      </c>
      <c r="C52" s="40">
        <v>13900</v>
      </c>
    </row>
    <row r="53" spans="1:3">
      <c r="A53" s="43">
        <v>42978</v>
      </c>
      <c r="B53" s="31" t="s">
        <v>144</v>
      </c>
      <c r="C53" s="40">
        <v>5000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1:E23"/>
  <sheetViews>
    <sheetView workbookViewId="0">
      <selection activeCell="C26" sqref="C26"/>
    </sheetView>
  </sheetViews>
  <sheetFormatPr defaultRowHeight="15"/>
  <cols>
    <col min="1" max="1" width="12.42578125" style="16" customWidth="1"/>
    <col min="2" max="2" width="15.7109375" style="16" customWidth="1"/>
    <col min="3" max="3" width="104.7109375" style="16" customWidth="1"/>
    <col min="4" max="4" width="54.85546875" style="16" customWidth="1"/>
    <col min="5" max="16384" width="9.140625" style="16"/>
  </cols>
  <sheetData>
    <row r="1" spans="1:5">
      <c r="A1" s="60" t="s">
        <v>150</v>
      </c>
      <c r="B1" s="60"/>
      <c r="C1" s="60"/>
      <c r="D1" s="60"/>
    </row>
    <row r="2" spans="1:5" s="17" customFormat="1">
      <c r="A2" s="13" t="s">
        <v>0</v>
      </c>
      <c r="B2" s="13" t="s">
        <v>7</v>
      </c>
      <c r="C2" s="13" t="s">
        <v>8</v>
      </c>
      <c r="D2" s="13" t="s">
        <v>149</v>
      </c>
    </row>
    <row r="3" spans="1:5" s="17" customFormat="1">
      <c r="A3" s="24">
        <v>42956</v>
      </c>
      <c r="B3" s="35">
        <v>2180</v>
      </c>
      <c r="C3" s="48" t="s">
        <v>151</v>
      </c>
      <c r="D3" s="34" t="s">
        <v>152</v>
      </c>
    </row>
    <row r="4" spans="1:5" s="17" customFormat="1">
      <c r="A4" s="24">
        <v>42956</v>
      </c>
      <c r="B4" s="49">
        <v>6510</v>
      </c>
      <c r="C4" s="48" t="s">
        <v>151</v>
      </c>
      <c r="D4" s="34" t="s">
        <v>152</v>
      </c>
    </row>
    <row r="5" spans="1:5" s="17" customFormat="1">
      <c r="A5" s="24">
        <v>42956</v>
      </c>
      <c r="B5" s="49">
        <v>11839</v>
      </c>
      <c r="C5" s="50" t="s">
        <v>154</v>
      </c>
      <c r="D5" s="34" t="s">
        <v>153</v>
      </c>
    </row>
    <row r="6" spans="1:5" s="17" customFormat="1">
      <c r="A6" s="24">
        <v>42956</v>
      </c>
      <c r="B6" s="49">
        <v>81500</v>
      </c>
      <c r="C6" s="50" t="s">
        <v>155</v>
      </c>
      <c r="D6" s="34" t="s">
        <v>153</v>
      </c>
    </row>
    <row r="7" spans="1:5" s="18" customFormat="1">
      <c r="A7" s="24">
        <v>42962</v>
      </c>
      <c r="B7" s="49">
        <v>10306.799999999999</v>
      </c>
      <c r="C7" s="50" t="s">
        <v>170</v>
      </c>
      <c r="D7" s="37" t="s">
        <v>164</v>
      </c>
      <c r="E7" s="36"/>
    </row>
    <row r="8" spans="1:5" s="38" customFormat="1">
      <c r="A8" s="24">
        <v>42962</v>
      </c>
      <c r="B8" s="49">
        <v>47400</v>
      </c>
      <c r="C8" s="50" t="s">
        <v>171</v>
      </c>
      <c r="D8" s="37" t="s">
        <v>152</v>
      </c>
    </row>
    <row r="9" spans="1:5" s="39" customFormat="1">
      <c r="A9" s="24">
        <v>42964</v>
      </c>
      <c r="B9" s="49">
        <v>284900</v>
      </c>
      <c r="C9" s="50" t="s">
        <v>156</v>
      </c>
      <c r="D9" s="34" t="s">
        <v>158</v>
      </c>
    </row>
    <row r="10" spans="1:5" s="39" customFormat="1">
      <c r="A10" s="24">
        <v>42964</v>
      </c>
      <c r="B10" s="49">
        <v>284900</v>
      </c>
      <c r="C10" s="50" t="s">
        <v>157</v>
      </c>
      <c r="D10" s="34" t="s">
        <v>158</v>
      </c>
    </row>
    <row r="11" spans="1:5" s="38" customFormat="1" ht="30">
      <c r="A11" s="24">
        <v>42964</v>
      </c>
      <c r="B11" s="51">
        <v>59500</v>
      </c>
      <c r="C11" s="52" t="s">
        <v>159</v>
      </c>
      <c r="D11" s="34" t="s">
        <v>160</v>
      </c>
    </row>
    <row r="12" spans="1:5" s="38" customFormat="1" ht="30">
      <c r="A12" s="24">
        <v>42968</v>
      </c>
      <c r="B12" s="51">
        <v>5500</v>
      </c>
      <c r="C12" s="52" t="s">
        <v>159</v>
      </c>
      <c r="D12" s="34" t="s">
        <v>160</v>
      </c>
    </row>
    <row r="13" spans="1:5" s="38" customFormat="1">
      <c r="A13" s="24">
        <v>42968</v>
      </c>
      <c r="B13" s="49">
        <v>380383</v>
      </c>
      <c r="C13" s="50" t="s">
        <v>161</v>
      </c>
      <c r="D13" s="37" t="s">
        <v>153</v>
      </c>
    </row>
    <row r="14" spans="1:5" s="38" customFormat="1">
      <c r="A14" s="24">
        <v>42970</v>
      </c>
      <c r="B14" s="51">
        <v>17530</v>
      </c>
      <c r="C14" s="23" t="s">
        <v>172</v>
      </c>
      <c r="D14" s="37" t="s">
        <v>164</v>
      </c>
    </row>
    <row r="15" spans="1:5" s="38" customFormat="1" ht="30">
      <c r="A15" s="24">
        <v>42976</v>
      </c>
      <c r="B15" s="51">
        <v>26090</v>
      </c>
      <c r="C15" s="52" t="s">
        <v>159</v>
      </c>
      <c r="D15" s="34" t="s">
        <v>160</v>
      </c>
    </row>
    <row r="16" spans="1:5" s="38" customFormat="1">
      <c r="A16" s="24">
        <v>42977</v>
      </c>
      <c r="B16" s="49">
        <v>391.5</v>
      </c>
      <c r="C16" s="50" t="s">
        <v>162</v>
      </c>
      <c r="D16" s="34" t="s">
        <v>153</v>
      </c>
    </row>
    <row r="17" spans="1:4" s="38" customFormat="1">
      <c r="A17" s="24">
        <v>42977</v>
      </c>
      <c r="B17" s="49">
        <v>209000</v>
      </c>
      <c r="C17" s="50" t="s">
        <v>163</v>
      </c>
      <c r="D17" s="37" t="s">
        <v>164</v>
      </c>
    </row>
    <row r="18" spans="1:4" s="38" customFormat="1">
      <c r="A18" s="24">
        <v>42978</v>
      </c>
      <c r="B18" s="49">
        <v>27093.69</v>
      </c>
      <c r="C18" s="50" t="s">
        <v>165</v>
      </c>
      <c r="D18" s="34" t="s">
        <v>153</v>
      </c>
    </row>
    <row r="19" spans="1:4" s="38" customFormat="1">
      <c r="A19" s="24">
        <v>42978</v>
      </c>
      <c r="B19" s="49">
        <v>67487.31</v>
      </c>
      <c r="C19" s="48" t="s">
        <v>145</v>
      </c>
      <c r="D19" s="34" t="s">
        <v>166</v>
      </c>
    </row>
    <row r="20" spans="1:4" s="38" customFormat="1">
      <c r="A20" s="24">
        <v>42978</v>
      </c>
      <c r="B20" s="49">
        <v>27646</v>
      </c>
      <c r="C20" s="48" t="s">
        <v>146</v>
      </c>
      <c r="D20" s="34" t="s">
        <v>168</v>
      </c>
    </row>
    <row r="21" spans="1:4" s="38" customFormat="1" ht="30">
      <c r="A21" s="24">
        <v>42978</v>
      </c>
      <c r="B21" s="51">
        <v>141000</v>
      </c>
      <c r="C21" s="53" t="s">
        <v>167</v>
      </c>
      <c r="D21" s="34" t="s">
        <v>160</v>
      </c>
    </row>
    <row r="22" spans="1:4">
      <c r="A22" s="24">
        <v>42978</v>
      </c>
      <c r="B22" s="49">
        <v>201092.32</v>
      </c>
      <c r="C22" s="23" t="s">
        <v>169</v>
      </c>
      <c r="D22" s="23" t="s">
        <v>9</v>
      </c>
    </row>
    <row r="23" spans="1:4">
      <c r="B23" s="54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B1:D27"/>
  <sheetViews>
    <sheetView tabSelected="1" workbookViewId="0">
      <selection activeCell="D7" sqref="D7"/>
    </sheetView>
  </sheetViews>
  <sheetFormatPr defaultRowHeight="15"/>
  <cols>
    <col min="1" max="1" width="9.140625" style="10"/>
    <col min="2" max="2" width="87.140625" style="10" bestFit="1" customWidth="1"/>
    <col min="3" max="3" width="13.140625" style="10" bestFit="1" customWidth="1"/>
    <col min="4" max="4" width="11.42578125" style="10" bestFit="1" customWidth="1"/>
    <col min="5" max="16384" width="9.140625" style="10"/>
  </cols>
  <sheetData>
    <row r="1" spans="2:4">
      <c r="B1" s="61" t="s">
        <v>174</v>
      </c>
      <c r="C1" s="61"/>
    </row>
    <row r="2" spans="2:4" ht="15.75" thickBot="1"/>
    <row r="3" spans="2:4" ht="15.75" thickBot="1">
      <c r="B3" s="62" t="s">
        <v>11</v>
      </c>
      <c r="C3" s="63"/>
    </row>
    <row r="4" spans="2:4">
      <c r="B4" s="1" t="s">
        <v>17</v>
      </c>
      <c r="C4" s="2">
        <f>SUM(Яндекс!C3:C25)</f>
        <v>23473.800000000003</v>
      </c>
    </row>
    <row r="5" spans="2:4">
      <c r="B5" s="1" t="s">
        <v>16</v>
      </c>
      <c r="C5" s="2">
        <f>СМС!B3</f>
        <v>248267.27</v>
      </c>
    </row>
    <row r="6" spans="2:4">
      <c r="B6" s="1" t="s">
        <v>20</v>
      </c>
      <c r="C6" s="2">
        <f>SUM('Переводы с банковских карт'!C3:C91)</f>
        <v>115160.60000000008</v>
      </c>
    </row>
    <row r="7" spans="2:4">
      <c r="B7" s="3" t="s">
        <v>12</v>
      </c>
      <c r="C7" s="4">
        <f>SUM('ФЛ и ЮЛ'!C4:C53)</f>
        <v>245462.83000000002</v>
      </c>
    </row>
    <row r="8" spans="2:4" ht="15.75" thickBot="1">
      <c r="B8" s="5" t="s">
        <v>13</v>
      </c>
      <c r="C8" s="6">
        <f>SUM(C4:C7)</f>
        <v>632364.50000000012</v>
      </c>
      <c r="D8" s="33"/>
    </row>
    <row r="9" spans="2:4" ht="15.75" thickBot="1">
      <c r="B9" s="7"/>
      <c r="C9" s="8"/>
    </row>
    <row r="10" spans="2:4" ht="15.75" thickBot="1">
      <c r="B10" s="64" t="s">
        <v>14</v>
      </c>
      <c r="C10" s="65"/>
    </row>
    <row r="11" spans="2:4">
      <c r="B11" s="3" t="s">
        <v>10</v>
      </c>
      <c r="C11" s="4">
        <f>SUM(Расходы!B3:B4)+Расходы!B8+Расходы!B19</f>
        <v>123577.31</v>
      </c>
    </row>
    <row r="12" spans="2:4">
      <c r="B12" s="3" t="s">
        <v>153</v>
      </c>
      <c r="C12" s="4">
        <f>Расходы!B5+Расходы!B6+Расходы!B13+Расходы!B16+Расходы!B18</f>
        <v>501207.19</v>
      </c>
    </row>
    <row r="13" spans="2:4">
      <c r="B13" s="3" t="s">
        <v>168</v>
      </c>
      <c r="C13" s="4">
        <f>Расходы!B7+Расходы!B9+Расходы!B10+Расходы!B14+Расходы!B17+Расходы!B20</f>
        <v>834282.8</v>
      </c>
    </row>
    <row r="14" spans="2:4">
      <c r="B14" s="3" t="s">
        <v>173</v>
      </c>
      <c r="C14" s="4">
        <f>Расходы!B11+Расходы!B12+Расходы!B15+Расходы!B21</f>
        <v>232090</v>
      </c>
    </row>
    <row r="15" spans="2:4">
      <c r="B15" s="3" t="s">
        <v>9</v>
      </c>
      <c r="C15" s="32">
        <f>Расходы!B22</f>
        <v>201092.32</v>
      </c>
    </row>
    <row r="16" spans="2:4" ht="15.75" thickBot="1">
      <c r="B16" s="5" t="s">
        <v>15</v>
      </c>
      <c r="C16" s="6">
        <f>SUM(C11:C15)</f>
        <v>1892249.62</v>
      </c>
    </row>
    <row r="17" spans="2:3">
      <c r="B17" s="7"/>
      <c r="C17" s="8"/>
    </row>
    <row r="18" spans="2:3">
      <c r="B18" s="7"/>
      <c r="C18" s="8"/>
    </row>
    <row r="19" spans="2:3">
      <c r="B19" s="7"/>
      <c r="C19" s="9"/>
    </row>
    <row r="20" spans="2:3">
      <c r="B20" s="7"/>
      <c r="C20" s="9"/>
    </row>
    <row r="21" spans="2:3">
      <c r="C21" s="19"/>
    </row>
    <row r="22" spans="2:3">
      <c r="C22" s="19"/>
    </row>
    <row r="23" spans="2:3">
      <c r="C23" s="19"/>
    </row>
    <row r="24" spans="2:3">
      <c r="C24" s="19"/>
    </row>
    <row r="25" spans="2:3">
      <c r="C25" s="19"/>
    </row>
    <row r="26" spans="2:3">
      <c r="C26" s="19"/>
    </row>
    <row r="27" spans="2:3">
      <c r="C27" s="19"/>
    </row>
  </sheetData>
  <mergeCells count="3">
    <mergeCell ref="B1:C1"/>
    <mergeCell ref="B3:C3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Яндекс</vt:lpstr>
      <vt:lpstr>Переводы с банковских карт</vt:lpstr>
      <vt:lpstr>СМС</vt:lpstr>
      <vt:lpstr>ФЛ и ЮЛ</vt:lpstr>
      <vt:lpstr>Расходы</vt:lpstr>
      <vt:lpstr>Сводный 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2017-10-31T09:56:19Z</dcterms:modified>
</cp:coreProperties>
</file>