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Яндекс" sheetId="1" r:id="rId1"/>
    <sheet name="Переводы с банковских карт" sheetId="6" r:id="rId2"/>
    <sheet name="ФЛ и ЮЛ" sheetId="4" r:id="rId3"/>
    <sheet name="Расходы" sheetId="3" r:id="rId4"/>
    <sheet name="Сводный отчет" sheetId="5" r:id="rId5"/>
  </sheets>
  <calcPr calcId="145621"/>
</workbook>
</file>

<file path=xl/calcChain.xml><?xml version="1.0" encoding="utf-8"?>
<calcChain xmlns="http://schemas.openxmlformats.org/spreadsheetml/2006/main">
  <c r="C12" i="5" l="1"/>
  <c r="C10" i="5"/>
  <c r="C13" i="5"/>
  <c r="C11" i="5"/>
  <c r="B15" i="3"/>
  <c r="C6" i="5" l="1"/>
  <c r="C7" i="5" s="1"/>
  <c r="C4" i="5" l="1"/>
  <c r="C5" i="5" l="1"/>
  <c r="C14" i="5" l="1"/>
</calcChain>
</file>

<file path=xl/sharedStrings.xml><?xml version="1.0" encoding="utf-8"?>
<sst xmlns="http://schemas.openxmlformats.org/spreadsheetml/2006/main" count="262" uniqueCount="215">
  <si>
    <t>Дата</t>
  </si>
  <si>
    <t>Сумма, руб.</t>
  </si>
  <si>
    <t>*Сумма в отчете указана за вычетом комиссии платежной системы Яндекс.Деньги</t>
  </si>
  <si>
    <t>Сумма</t>
  </si>
  <si>
    <t>ФИО</t>
  </si>
  <si>
    <t xml:space="preserve">Сумма </t>
  </si>
  <si>
    <t>Назначение платежа</t>
  </si>
  <si>
    <t>Общие административные расходы</t>
  </si>
  <si>
    <t>Поступления</t>
  </si>
  <si>
    <t>ФЛ и ЮЛ</t>
  </si>
  <si>
    <t>ИТОГО поступления</t>
  </si>
  <si>
    <t>Расходы</t>
  </si>
  <si>
    <t>ИТОГО расходы</t>
  </si>
  <si>
    <t>Яндекс.Деньги</t>
  </si>
  <si>
    <t>*Сумма в отчете указана за вычетом комиссии платежной системы Cloudpayments</t>
  </si>
  <si>
    <t>Переводы с банковских карт</t>
  </si>
  <si>
    <t>Программа/Проект</t>
  </si>
  <si>
    <t>Медицинская программа</t>
  </si>
  <si>
    <t>Мы вместе</t>
  </si>
  <si>
    <t>Оплата труда специалистов, занятых в программе Мы вместе</t>
  </si>
  <si>
    <t>Оплата труда специалистов, занятых в Медицинской программе</t>
  </si>
  <si>
    <t>Расходы на содержание Фонда</t>
  </si>
  <si>
    <t>ФИО/id/5-ти значный код</t>
  </si>
  <si>
    <t>ALEKSANDR LUKIN</t>
  </si>
  <si>
    <t>TATIANA MOROZOVA</t>
  </si>
  <si>
    <t>ANDREY IGNATOV</t>
  </si>
  <si>
    <t>ELENA TITOVA</t>
  </si>
  <si>
    <t>SERGEY IVANOV</t>
  </si>
  <si>
    <t>ALEXANDER BUNEEV</t>
  </si>
  <si>
    <t>MARINA KOZINETS</t>
  </si>
  <si>
    <t>EKATERINA REDINA</t>
  </si>
  <si>
    <t>ELENA BARSKOVA</t>
  </si>
  <si>
    <t>VASILEVSKIY ALEXANDER</t>
  </si>
  <si>
    <t>IRINA RTISHCHEVA</t>
  </si>
  <si>
    <t>ANNA KOSENKO</t>
  </si>
  <si>
    <t>ANDREY ARKHIPOV</t>
  </si>
  <si>
    <t>ALEXANDR KONNOV</t>
  </si>
  <si>
    <t>RUSLAN SHAFIGULLIN</t>
  </si>
  <si>
    <t>NATALIA KIZEVA</t>
  </si>
  <si>
    <t>MARIIA BAULCOMBE</t>
  </si>
  <si>
    <t>ELENA FILIPPOVA</t>
  </si>
  <si>
    <t>NATALYA LUZHETSKYA</t>
  </si>
  <si>
    <t>FILIUSHOVA</t>
  </si>
  <si>
    <t>OLGA ZEMSKOVA</t>
  </si>
  <si>
    <t>DARIA KRAVTSEVA</t>
  </si>
  <si>
    <t>ELENA BOGDANOVA</t>
  </si>
  <si>
    <t>LARISA MAMONKO</t>
  </si>
  <si>
    <t>NATALIA KNYAZEVA</t>
  </si>
  <si>
    <t>SERGEY TARASOOV</t>
  </si>
  <si>
    <t>TATIANA OVSYANNIKOVA</t>
  </si>
  <si>
    <t>ANNA YASCHENKO</t>
  </si>
  <si>
    <t>RUSLAN ZAGIDULIN</t>
  </si>
  <si>
    <t>EVGENII AFANASEV</t>
  </si>
  <si>
    <t>VALERY TOVSTIK</t>
  </si>
  <si>
    <t>NADEZHDA VASILEVA</t>
  </si>
  <si>
    <t>MARINA STRIGINA</t>
  </si>
  <si>
    <t>OLEG VASILENKO</t>
  </si>
  <si>
    <t>MOMENTUM R</t>
  </si>
  <si>
    <t>NADEZHDA DEMIANOVA</t>
  </si>
  <si>
    <t>IGOR GRINEV</t>
  </si>
  <si>
    <t>RINAT KARIMOV</t>
  </si>
  <si>
    <t>OXANA MALTSEVA</t>
  </si>
  <si>
    <t>ARTUR SMELYI</t>
  </si>
  <si>
    <t>STANISLAV LEYBA</t>
  </si>
  <si>
    <t>SERGEI CHERNIGOVSKII</t>
  </si>
  <si>
    <t>ELIZAVETA KOZLOVA</t>
  </si>
  <si>
    <t>KIRILL PASHCHENKOV</t>
  </si>
  <si>
    <t>VALENTINA PECHERSKAIA</t>
  </si>
  <si>
    <t>ANDREI KUZNETSOV</t>
  </si>
  <si>
    <t>EVGENIY KRUGLOV</t>
  </si>
  <si>
    <t>ALEXANDER VETROV</t>
  </si>
  <si>
    <t>ELENA FROLOVA</t>
  </si>
  <si>
    <t>LARISA TRUFANOVA</t>
  </si>
  <si>
    <t>DARIYA SHEVELEVA</t>
  </si>
  <si>
    <t>KONSTANTIN MATUSOV</t>
  </si>
  <si>
    <t>NATALYA SAZONOVA</t>
  </si>
  <si>
    <t>YULIYA KARASEVA</t>
  </si>
  <si>
    <t>SVETLANA KHROLENKO</t>
  </si>
  <si>
    <t>SVETLANA VORONTSOVA</t>
  </si>
  <si>
    <t>VASSILY NEZHID</t>
  </si>
  <si>
    <t>LARISA EZHIKHINA</t>
  </si>
  <si>
    <t>NADEZHDA TARENKINA</t>
  </si>
  <si>
    <t>VERA SELIVANOVSKAYA</t>
  </si>
  <si>
    <t>IVAN OSKOLKOV</t>
  </si>
  <si>
    <t>TATYANA KLEPIKOVA</t>
  </si>
  <si>
    <t>ANDREY MAZNITSA</t>
  </si>
  <si>
    <t>MARIYA SEDYSHEVA</t>
  </si>
  <si>
    <t>VIKTORIA ARTAMONOVA</t>
  </si>
  <si>
    <t>ANNA BUROVA</t>
  </si>
  <si>
    <t>KSENIA ROZHINA</t>
  </si>
  <si>
    <t>ALEKSANDRA PETUHOVA</t>
  </si>
  <si>
    <t>MARINA DEMENTYEVA</t>
  </si>
  <si>
    <t>ALEKSANDR</t>
  </si>
  <si>
    <t>EKATERINA EFREMOVA</t>
  </si>
  <si>
    <t>TATYANA VAGEL</t>
  </si>
  <si>
    <t>VALENTINA VESELOVA</t>
  </si>
  <si>
    <t>LYUDMILA TRUBILINA</t>
  </si>
  <si>
    <t>GALINA SALNIKOVA</t>
  </si>
  <si>
    <t>ELENA DEGTYAREVA</t>
  </si>
  <si>
    <t>SVETLANA GOLUBEVA</t>
  </si>
  <si>
    <t>ALESIA MANKOUSKAYA</t>
  </si>
  <si>
    <t>MARINA BAYARD</t>
  </si>
  <si>
    <t>IRINA DVOYNEVA</t>
  </si>
  <si>
    <t>MARIA GALITSKAIA</t>
  </si>
  <si>
    <t>IRINA PUGACHEVA</t>
  </si>
  <si>
    <t>ANNA MAZUREVICH</t>
  </si>
  <si>
    <t>ALENA SEVKAEVA</t>
  </si>
  <si>
    <t>IRINA PERYSHKINA</t>
  </si>
  <si>
    <t>OLGA CHIKUNOVA</t>
  </si>
  <si>
    <t>PAVEL BELOV</t>
  </si>
  <si>
    <t>TATYANA LUKASHOVA</t>
  </si>
  <si>
    <t>IGOR KORZHIKOV</t>
  </si>
  <si>
    <t>ELENA YATSENKO</t>
  </si>
  <si>
    <t>ANNA PROSVETOVA</t>
  </si>
  <si>
    <t>ANASTASIA OBLOMSKAYA</t>
  </si>
  <si>
    <t>TATIANA GRONSKAIA</t>
  </si>
  <si>
    <t>ELENA ARTEMOVA</t>
  </si>
  <si>
    <t>TATYANA PETROVA</t>
  </si>
  <si>
    <t>OLEG BORDIUK</t>
  </si>
  <si>
    <t>ANDREY BOYKOV</t>
  </si>
  <si>
    <t>TATYANA VARLAMOVA</t>
  </si>
  <si>
    <t>ANDRIY MYAHKOV</t>
  </si>
  <si>
    <t>Адресная помощь</t>
  </si>
  <si>
    <t>YURII DEVYATOV</t>
  </si>
  <si>
    <t>TATIANA BURDINA</t>
  </si>
  <si>
    <t>OXANA SALAMATKINA</t>
  </si>
  <si>
    <t>ANASTASIA SOKOLOVA</t>
  </si>
  <si>
    <t>ANNA KIRILLOVA</t>
  </si>
  <si>
    <t>RYBAKOVA OLGA</t>
  </si>
  <si>
    <t>Благотворительные пожертвования, 
поступившие через платежную систему Яндекс.Деньги 
за период 01.08.2018-31.08.2018
(согласно данным личного кабинета)</t>
  </si>
  <si>
    <t>Благотворительные пожертвования, 
поступившие через платежную систему Cloudpayments 
за период 01.08.2018-31.08.2018
(согласно данным личного кабинета)</t>
  </si>
  <si>
    <t>Благотворительные пожертвования, 
поступившие на расчетный счет Фонда от физических и юридических лиц 
за период 01.08.2018-31.08.2018</t>
  </si>
  <si>
    <t>Отчет о расходах "МойМио" Фонда за август 2018 года</t>
  </si>
  <si>
    <t>Сводные данные по поступлениям и расходам Фонда за период 01.08.2018-31.08.2018 (руб.)</t>
  </si>
  <si>
    <t>DMITRY BEKHTEREV</t>
  </si>
  <si>
    <t>INNA ELBERT</t>
  </si>
  <si>
    <t>NATALYA ABATUROVA</t>
  </si>
  <si>
    <t>OLESYA</t>
  </si>
  <si>
    <t>MONENTUM R</t>
  </si>
  <si>
    <t>IRINA GORKOVENKO</t>
  </si>
  <si>
    <t>PAVEL ZDOROVTSEV</t>
  </si>
  <si>
    <t>SERGEY SMOVDYR</t>
  </si>
  <si>
    <t>YAMONEY</t>
  </si>
  <si>
    <t>OBLOMSKAIA ANASTASIIA</t>
  </si>
  <si>
    <t>BORIS SHITIKOV</t>
  </si>
  <si>
    <t>ALEKSANDR ARKATOV</t>
  </si>
  <si>
    <t>TATIANA PETROVA</t>
  </si>
  <si>
    <t>SERGEY POPOV</t>
  </si>
  <si>
    <t>ZARINA KHETAGUROVA</t>
  </si>
  <si>
    <t>OKSANA GRUTTERINK</t>
  </si>
  <si>
    <t>ANDREI SIMONOV</t>
  </si>
  <si>
    <t>ООО НКО "ДЕНЬГИ.МЭЙЛ.РУ"</t>
  </si>
  <si>
    <t>ООО "ТД "Гудмэн"</t>
  </si>
  <si>
    <t>Фонд "КАФ"</t>
  </si>
  <si>
    <t>ООО "Универсам "Пулковский"</t>
  </si>
  <si>
    <t>Герасименко С.И. (ИП)</t>
  </si>
  <si>
    <t>Возврат Покупки</t>
  </si>
  <si>
    <t>Реутская Ю.А.</t>
  </si>
  <si>
    <t>Зеленский А.В.</t>
  </si>
  <si>
    <t>Добровольский А.В.</t>
  </si>
  <si>
    <t>Леонов Е.В. (ИП)</t>
  </si>
  <si>
    <t>Ширяева А.В.</t>
  </si>
  <si>
    <t>Спасова С.А.</t>
  </si>
  <si>
    <t>Чертков И.В.</t>
  </si>
  <si>
    <t>Паршиков Д.С.</t>
  </si>
  <si>
    <t>Асеев Д.Ю.</t>
  </si>
  <si>
    <t>Березин А.А. (ИП)</t>
  </si>
  <si>
    <t>Удалов А.С.</t>
  </si>
  <si>
    <t>Мишутинский Н.В.</t>
  </si>
  <si>
    <t>Хайруллин С.А.</t>
  </si>
  <si>
    <t>Никитенко Т.П.</t>
  </si>
  <si>
    <t>Козлова Е.В.</t>
  </si>
  <si>
    <t>Билибин О.В.</t>
  </si>
  <si>
    <t>Мишина А.А.</t>
  </si>
  <si>
    <t>Букина Е.В.</t>
  </si>
  <si>
    <t>Букин А.Н.</t>
  </si>
  <si>
    <t>Ковригин В.А.</t>
  </si>
  <si>
    <t>Калантарова О.В.</t>
  </si>
  <si>
    <t>Гурулев Е.С.</t>
  </si>
  <si>
    <t>Александров М.Ю.</t>
  </si>
  <si>
    <t>Симонов А.А.</t>
  </si>
  <si>
    <t>Дидевич О.Н.</t>
  </si>
  <si>
    <t>Кошелев Д.М.</t>
  </si>
  <si>
    <t>Мартиросова М.С.</t>
  </si>
  <si>
    <t>Федорова М.А.</t>
  </si>
  <si>
    <t>Овчинникова А.Н.</t>
  </si>
  <si>
    <t>Жданов В.О.</t>
  </si>
  <si>
    <t>Атряхина Ю.В.</t>
  </si>
  <si>
    <t>Константинов А.В.</t>
  </si>
  <si>
    <t>Федорова Ю.С.</t>
  </si>
  <si>
    <t>Баданова А.Е.</t>
  </si>
  <si>
    <t>Свадковская Н.В.</t>
  </si>
  <si>
    <t>Волганова О.В.</t>
  </si>
  <si>
    <t>Орлова Н.А.</t>
  </si>
  <si>
    <t>Шахова Е.А.</t>
  </si>
  <si>
    <t>Винитченко А.И.</t>
  </si>
  <si>
    <t>Дорошенко А.М.</t>
  </si>
  <si>
    <t>Козлова П.А.</t>
  </si>
  <si>
    <t>Макаренко Н.В.</t>
  </si>
  <si>
    <t xml:space="preserve">август </t>
  </si>
  <si>
    <t>август</t>
  </si>
  <si>
    <t>Оплата труда специалистов, занятых в программе Адресная помощь</t>
  </si>
  <si>
    <t>Выплата материальной помощи (подопечный - Шепелев Вячеслав)</t>
  </si>
  <si>
    <t>Медицинская программа/Клиника МДД</t>
  </si>
  <si>
    <t>Выплата материальной помощи (подопечный - Захарова Алина)</t>
  </si>
  <si>
    <t>Оплата за принадлежности к аппарату ИВЛ (подопечный - Галлимулин Руслан)</t>
  </si>
  <si>
    <t>Оплата за изделия медицинские для анестезиологии и вентиляции легких (подопечный - Галлимулин Руслан)</t>
  </si>
  <si>
    <t>Оплата за аппарат ИВЛ, расходные материалы к аппарату ИВЛ, Аппарат мониторинга пациента (подопечный - Галлимулин Руслан)</t>
  </si>
  <si>
    <t xml:space="preserve">Оплата за размещение участников программы </t>
  </si>
  <si>
    <t>Оплата за ж/д билеты (подопечный - Остащенко Николай)</t>
  </si>
  <si>
    <t xml:space="preserve">Мы вместе </t>
  </si>
  <si>
    <t xml:space="preserve">Расходы на программу Мы вместе </t>
  </si>
  <si>
    <t>Мы вместе/Пикник</t>
  </si>
  <si>
    <t xml:space="preserve">Адресная помощь </t>
  </si>
  <si>
    <t>Оплата за дезинфекцию прибора со снятием/установкой корпуса (Аппарат НИВЛ)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</si>
</sst>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 applyAlignment="1">
      <alignment horizontal="right" vertical="center"/>
    </xf>
    <xf numFmtId="0" fontId="1" fillId="0" borderId="3" xfId="0" applyFont="1" applyBorder="1"/>
    <xf numFmtId="164" fontId="1" fillId="0" borderId="4" xfId="0" applyNumberFormat="1" applyFont="1" applyBorder="1" applyAlignment="1">
      <alignment horizontal="right" vertical="center"/>
    </xf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" fontId="0" fillId="0" borderId="0" xfId="0" applyNumberFormat="1" applyFont="1"/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vertical="center" wrapText="1"/>
    </xf>
    <xf numFmtId="1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10"/>
  <sheetViews>
    <sheetView workbookViewId="0">
      <selection activeCell="C26" sqref="C26"/>
    </sheetView>
  </sheetViews>
  <sheetFormatPr defaultColWidth="9.140625" defaultRowHeight="15" x14ac:dyDescent="0.25"/>
  <cols>
    <col min="1" max="1" width="20" style="12" customWidth="1"/>
    <col min="2" max="3" width="25.85546875" style="12" customWidth="1"/>
    <col min="4" max="16384" width="9.140625" style="12"/>
  </cols>
  <sheetData>
    <row r="1" spans="1:3" ht="62.25" customHeight="1" x14ac:dyDescent="0.25">
      <c r="A1" s="41" t="s">
        <v>129</v>
      </c>
      <c r="B1" s="41"/>
      <c r="C1" s="41"/>
    </row>
    <row r="2" spans="1:3" x14ac:dyDescent="0.25">
      <c r="A2" s="21" t="s">
        <v>0</v>
      </c>
      <c r="B2" s="21" t="s">
        <v>22</v>
      </c>
      <c r="C2" s="21" t="s">
        <v>1</v>
      </c>
    </row>
    <row r="3" spans="1:3" s="11" customFormat="1" ht="14.45" x14ac:dyDescent="0.35">
      <c r="A3" s="35">
        <v>43313.13076388889</v>
      </c>
      <c r="B3" s="37">
        <v>12707</v>
      </c>
      <c r="C3" s="36">
        <v>972</v>
      </c>
    </row>
    <row r="4" spans="1:3" s="11" customFormat="1" ht="14.45" x14ac:dyDescent="0.35">
      <c r="A4" s="35">
        <v>43319.858194444445</v>
      </c>
      <c r="B4" s="37">
        <v>12793</v>
      </c>
      <c r="C4" s="36">
        <v>972</v>
      </c>
    </row>
    <row r="5" spans="1:3" s="11" customFormat="1" ht="14.45" x14ac:dyDescent="0.35">
      <c r="A5" s="35">
        <v>43319.859409722223</v>
      </c>
      <c r="B5" s="37">
        <v>12794</v>
      </c>
      <c r="C5" s="36">
        <v>972</v>
      </c>
    </row>
    <row r="6" spans="1:3" s="11" customFormat="1" ht="14.45" x14ac:dyDescent="0.35">
      <c r="A6" s="35">
        <v>43323.361157407409</v>
      </c>
      <c r="B6" s="37">
        <v>12819</v>
      </c>
      <c r="C6" s="36">
        <v>486</v>
      </c>
    </row>
    <row r="7" spans="1:3" s="11" customFormat="1" ht="14.45" x14ac:dyDescent="0.35">
      <c r="A7" s="35">
        <v>43324.476782407408</v>
      </c>
      <c r="B7" s="37">
        <v>12827</v>
      </c>
      <c r="C7" s="36">
        <v>2916</v>
      </c>
    </row>
    <row r="8" spans="1:3" s="11" customFormat="1" ht="14.45" x14ac:dyDescent="0.35">
      <c r="A8" s="35">
        <v>43329.4684375</v>
      </c>
      <c r="B8" s="37">
        <v>12876</v>
      </c>
      <c r="C8" s="36">
        <v>1458</v>
      </c>
    </row>
    <row r="9" spans="1:3" ht="14.45" x14ac:dyDescent="0.35">
      <c r="C9" s="16"/>
    </row>
    <row r="10" spans="1:3" ht="27.75" customHeight="1" x14ac:dyDescent="0.25">
      <c r="A10" s="42" t="s">
        <v>2</v>
      </c>
      <c r="B10" s="42"/>
      <c r="C10" s="42"/>
    </row>
  </sheetData>
  <mergeCells count="2">
    <mergeCell ref="A1:C1"/>
    <mergeCell ref="A10:C10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141"/>
  <sheetViews>
    <sheetView topLeftCell="A107" workbookViewId="0">
      <selection activeCell="I123" sqref="I123"/>
    </sheetView>
  </sheetViews>
  <sheetFormatPr defaultColWidth="9.140625" defaultRowHeight="15" x14ac:dyDescent="0.25"/>
  <cols>
    <col min="1" max="1" width="20" style="19" customWidth="1"/>
    <col min="2" max="2" width="30" style="12" customWidth="1"/>
    <col min="3" max="3" width="25.85546875" style="12" customWidth="1"/>
    <col min="4" max="4" width="10.5703125" style="12" bestFit="1" customWidth="1"/>
    <col min="5" max="6" width="11.5703125" style="12" bestFit="1" customWidth="1"/>
    <col min="7" max="16384" width="9.140625" style="12"/>
  </cols>
  <sheetData>
    <row r="1" spans="1:3" ht="62.25" customHeight="1" x14ac:dyDescent="0.25">
      <c r="A1" s="41" t="s">
        <v>130</v>
      </c>
      <c r="B1" s="41"/>
      <c r="C1" s="41"/>
    </row>
    <row r="2" spans="1:3" x14ac:dyDescent="0.25">
      <c r="A2" s="31" t="s">
        <v>0</v>
      </c>
      <c r="B2" s="21" t="s">
        <v>4</v>
      </c>
      <c r="C2" s="21" t="s">
        <v>1</v>
      </c>
    </row>
    <row r="3" spans="1:3" ht="14.45" x14ac:dyDescent="0.35">
      <c r="A3" s="35">
        <v>43313.158553240741</v>
      </c>
      <c r="B3" s="37" t="s">
        <v>134</v>
      </c>
      <c r="C3" s="36">
        <v>96.1</v>
      </c>
    </row>
    <row r="4" spans="1:3" ht="14.45" x14ac:dyDescent="0.35">
      <c r="A4" s="35">
        <v>43313.208437499998</v>
      </c>
      <c r="B4" s="37" t="s">
        <v>125</v>
      </c>
      <c r="C4" s="36">
        <v>971</v>
      </c>
    </row>
    <row r="5" spans="1:3" ht="14.45" x14ac:dyDescent="0.35">
      <c r="A5" s="35">
        <v>43313.250138888892</v>
      </c>
      <c r="B5" s="37" t="s">
        <v>23</v>
      </c>
      <c r="C5" s="36">
        <v>194.2</v>
      </c>
    </row>
    <row r="6" spans="1:3" ht="14.45" x14ac:dyDescent="0.35">
      <c r="A6" s="35">
        <v>43313.39943287037</v>
      </c>
      <c r="B6" s="37" t="s">
        <v>24</v>
      </c>
      <c r="C6" s="36">
        <v>485.5</v>
      </c>
    </row>
    <row r="7" spans="1:3" ht="14.45" x14ac:dyDescent="0.35">
      <c r="A7" s="35">
        <v>43313.409895833334</v>
      </c>
      <c r="B7" s="37" t="s">
        <v>25</v>
      </c>
      <c r="C7" s="36">
        <v>194.2</v>
      </c>
    </row>
    <row r="8" spans="1:3" ht="14.45" x14ac:dyDescent="0.35">
      <c r="A8" s="35">
        <v>43313.479363425926</v>
      </c>
      <c r="B8" s="37" t="s">
        <v>27</v>
      </c>
      <c r="C8" s="36">
        <v>96.1</v>
      </c>
    </row>
    <row r="9" spans="1:3" ht="14.45" x14ac:dyDescent="0.35">
      <c r="A9" s="35">
        <v>43313.493263888886</v>
      </c>
      <c r="B9" s="37" t="s">
        <v>28</v>
      </c>
      <c r="C9" s="36">
        <v>96.1</v>
      </c>
    </row>
    <row r="10" spans="1:3" ht="14.45" x14ac:dyDescent="0.35">
      <c r="A10" s="35">
        <v>43313.507222222222</v>
      </c>
      <c r="B10" s="37" t="s">
        <v>29</v>
      </c>
      <c r="C10" s="36">
        <v>96.1</v>
      </c>
    </row>
    <row r="11" spans="1:3" ht="14.45" x14ac:dyDescent="0.35">
      <c r="A11" s="35">
        <v>43313.568657407406</v>
      </c>
      <c r="B11" s="37" t="s">
        <v>58</v>
      </c>
      <c r="C11" s="36">
        <v>1747.8</v>
      </c>
    </row>
    <row r="12" spans="1:3" ht="14.45" x14ac:dyDescent="0.35">
      <c r="A12" s="35">
        <v>43313.593935185185</v>
      </c>
      <c r="B12" s="37" t="s">
        <v>30</v>
      </c>
      <c r="C12" s="36">
        <v>971</v>
      </c>
    </row>
    <row r="13" spans="1:3" ht="14.45" x14ac:dyDescent="0.35">
      <c r="A13" s="35">
        <v>43313.711921296293</v>
      </c>
      <c r="B13" s="37" t="s">
        <v>32</v>
      </c>
      <c r="C13" s="36">
        <v>96.1</v>
      </c>
    </row>
    <row r="14" spans="1:3" ht="14.45" x14ac:dyDescent="0.35">
      <c r="A14" s="35">
        <v>43313.942766203705</v>
      </c>
      <c r="B14" s="37" t="s">
        <v>135</v>
      </c>
      <c r="C14" s="36">
        <v>485.5</v>
      </c>
    </row>
    <row r="15" spans="1:3" ht="14.45" x14ac:dyDescent="0.35">
      <c r="A15" s="35">
        <v>43314.01048611111</v>
      </c>
      <c r="B15" s="37" t="s">
        <v>34</v>
      </c>
      <c r="C15" s="36">
        <v>194.2</v>
      </c>
    </row>
    <row r="16" spans="1:3" ht="14.45" x14ac:dyDescent="0.35">
      <c r="A16" s="35">
        <v>43314.465486111112</v>
      </c>
      <c r="B16" s="37" t="s">
        <v>26</v>
      </c>
      <c r="C16" s="36">
        <v>485.5</v>
      </c>
    </row>
    <row r="17" spans="1:3" ht="14.45" x14ac:dyDescent="0.35">
      <c r="A17" s="35">
        <v>43314.573009259257</v>
      </c>
      <c r="B17" s="37" t="s">
        <v>35</v>
      </c>
      <c r="C17" s="36">
        <v>145.65</v>
      </c>
    </row>
    <row r="18" spans="1:3" ht="14.45" x14ac:dyDescent="0.35">
      <c r="A18" s="35">
        <v>43314.628587962965</v>
      </c>
      <c r="B18" s="37" t="s">
        <v>36</v>
      </c>
      <c r="C18" s="36">
        <v>194.2</v>
      </c>
    </row>
    <row r="19" spans="1:3" ht="14.45" x14ac:dyDescent="0.35">
      <c r="A19" s="35">
        <v>43314.644050925926</v>
      </c>
      <c r="B19" s="37" t="s">
        <v>53</v>
      </c>
      <c r="C19" s="36">
        <v>971</v>
      </c>
    </row>
    <row r="20" spans="1:3" ht="14.45" x14ac:dyDescent="0.35">
      <c r="A20" s="35">
        <v>43314.670219907406</v>
      </c>
      <c r="B20" s="37" t="s">
        <v>37</v>
      </c>
      <c r="C20" s="36">
        <v>4855</v>
      </c>
    </row>
    <row r="21" spans="1:3" ht="14.45" x14ac:dyDescent="0.35">
      <c r="A21" s="35">
        <v>43314.684155092589</v>
      </c>
      <c r="B21" s="37" t="s">
        <v>39</v>
      </c>
      <c r="C21" s="36">
        <v>485.5</v>
      </c>
    </row>
    <row r="22" spans="1:3" ht="14.45" x14ac:dyDescent="0.35">
      <c r="A22" s="35">
        <v>43314.694502314815</v>
      </c>
      <c r="B22" s="37" t="s">
        <v>40</v>
      </c>
      <c r="C22" s="36">
        <v>194.2</v>
      </c>
    </row>
    <row r="23" spans="1:3" ht="14.45" x14ac:dyDescent="0.35">
      <c r="A23" s="35">
        <v>43314.711898148147</v>
      </c>
      <c r="B23" s="37" t="s">
        <v>41</v>
      </c>
      <c r="C23" s="36">
        <v>194.2</v>
      </c>
    </row>
    <row r="24" spans="1:3" ht="14.45" x14ac:dyDescent="0.35">
      <c r="A24" s="35">
        <v>43315.305011574077</v>
      </c>
      <c r="B24" s="37" t="s">
        <v>136</v>
      </c>
      <c r="C24" s="36">
        <v>194.2</v>
      </c>
    </row>
    <row r="25" spans="1:3" ht="14.45" x14ac:dyDescent="0.35">
      <c r="A25" s="35">
        <v>43315.685578703706</v>
      </c>
      <c r="B25" s="37" t="s">
        <v>137</v>
      </c>
      <c r="C25" s="36">
        <v>971</v>
      </c>
    </row>
    <row r="26" spans="1:3" ht="14.45" x14ac:dyDescent="0.35">
      <c r="A26" s="35">
        <v>43315.72583333333</v>
      </c>
      <c r="B26" s="37" t="s">
        <v>51</v>
      </c>
      <c r="C26" s="36">
        <v>194.2</v>
      </c>
    </row>
    <row r="27" spans="1:3" ht="14.45" x14ac:dyDescent="0.35">
      <c r="A27" s="35">
        <v>43315.743287037039</v>
      </c>
      <c r="B27" s="37" t="s">
        <v>42</v>
      </c>
      <c r="C27" s="36">
        <v>96.1</v>
      </c>
    </row>
    <row r="28" spans="1:3" ht="14.45" x14ac:dyDescent="0.35">
      <c r="A28" s="35">
        <v>43315.750243055554</v>
      </c>
      <c r="B28" s="37" t="s">
        <v>43</v>
      </c>
      <c r="C28" s="36">
        <v>291.3</v>
      </c>
    </row>
    <row r="29" spans="1:3" ht="14.45" x14ac:dyDescent="0.35">
      <c r="A29" s="35">
        <v>43315.791747685187</v>
      </c>
      <c r="B29" s="37" t="s">
        <v>44</v>
      </c>
      <c r="C29" s="36">
        <v>485.5</v>
      </c>
    </row>
    <row r="30" spans="1:3" ht="14.45" x14ac:dyDescent="0.35">
      <c r="A30" s="35">
        <v>43315.802164351851</v>
      </c>
      <c r="B30" s="37" t="s">
        <v>45</v>
      </c>
      <c r="C30" s="36">
        <v>96.1</v>
      </c>
    </row>
    <row r="31" spans="1:3" ht="14.45" x14ac:dyDescent="0.35">
      <c r="A31" s="35">
        <v>43315.843819444446</v>
      </c>
      <c r="B31" s="37" t="s">
        <v>46</v>
      </c>
      <c r="C31" s="36">
        <v>194.2</v>
      </c>
    </row>
    <row r="32" spans="1:3" ht="14.45" x14ac:dyDescent="0.35">
      <c r="A32" s="35">
        <v>43315.913449074076</v>
      </c>
      <c r="B32" s="37" t="s">
        <v>47</v>
      </c>
      <c r="C32" s="36">
        <v>194.2</v>
      </c>
    </row>
    <row r="33" spans="1:3" ht="14.45" x14ac:dyDescent="0.35">
      <c r="A33" s="35">
        <v>43315.944652777776</v>
      </c>
      <c r="B33" s="37" t="s">
        <v>48</v>
      </c>
      <c r="C33" s="36">
        <v>96.1</v>
      </c>
    </row>
    <row r="34" spans="1:3" ht="14.45" x14ac:dyDescent="0.35">
      <c r="A34" s="35">
        <v>43315.955023148148</v>
      </c>
      <c r="B34" s="37" t="s">
        <v>49</v>
      </c>
      <c r="C34" s="36">
        <v>194.2</v>
      </c>
    </row>
    <row r="35" spans="1:3" ht="14.45" x14ac:dyDescent="0.35">
      <c r="A35" s="35">
        <v>43316.258587962962</v>
      </c>
      <c r="B35" s="37" t="s">
        <v>138</v>
      </c>
      <c r="C35" s="36">
        <v>485.5</v>
      </c>
    </row>
    <row r="36" spans="1:3" ht="14.45" x14ac:dyDescent="0.35">
      <c r="A36" s="35">
        <v>43316.389074074075</v>
      </c>
      <c r="B36" s="37" t="s">
        <v>28</v>
      </c>
      <c r="C36" s="36">
        <v>96.1</v>
      </c>
    </row>
    <row r="37" spans="1:3" ht="14.45" x14ac:dyDescent="0.35">
      <c r="A37" s="35">
        <v>43316.437696759262</v>
      </c>
      <c r="B37" s="37" t="s">
        <v>33</v>
      </c>
      <c r="C37" s="36">
        <v>96.1</v>
      </c>
    </row>
    <row r="38" spans="1:3" ht="14.45" x14ac:dyDescent="0.35">
      <c r="A38" s="35">
        <v>43316.483078703706</v>
      </c>
      <c r="B38" s="37" t="s">
        <v>50</v>
      </c>
      <c r="C38" s="36">
        <v>971</v>
      </c>
    </row>
    <row r="39" spans="1:3" ht="14.45" x14ac:dyDescent="0.35">
      <c r="A39" s="35">
        <v>43316.543877314813</v>
      </c>
      <c r="B39" s="37" t="s">
        <v>38</v>
      </c>
      <c r="C39" s="36">
        <v>194.2</v>
      </c>
    </row>
    <row r="40" spans="1:3" ht="14.45" x14ac:dyDescent="0.35">
      <c r="A40" s="35">
        <v>43316.708518518521</v>
      </c>
      <c r="B40" s="37" t="s">
        <v>52</v>
      </c>
      <c r="C40" s="36">
        <v>1456.5</v>
      </c>
    </row>
    <row r="41" spans="1:3" ht="14.45" x14ac:dyDescent="0.35">
      <c r="A41" s="35">
        <v>43316.774085648147</v>
      </c>
      <c r="B41" s="37" t="s">
        <v>139</v>
      </c>
      <c r="C41" s="36">
        <v>194.2</v>
      </c>
    </row>
    <row r="42" spans="1:3" ht="14.45" x14ac:dyDescent="0.35">
      <c r="A42" s="35">
        <v>43317.668541666666</v>
      </c>
      <c r="B42" s="37" t="s">
        <v>55</v>
      </c>
      <c r="C42" s="36">
        <v>291.3</v>
      </c>
    </row>
    <row r="43" spans="1:3" ht="14.45" x14ac:dyDescent="0.35">
      <c r="A43" s="35">
        <v>43317.767905092594</v>
      </c>
      <c r="B43" s="37" t="s">
        <v>56</v>
      </c>
      <c r="C43" s="36">
        <v>971</v>
      </c>
    </row>
    <row r="44" spans="1:3" ht="14.45" x14ac:dyDescent="0.35">
      <c r="A44" s="35">
        <v>43317.866516203707</v>
      </c>
      <c r="B44" s="37" t="s">
        <v>140</v>
      </c>
      <c r="C44" s="36">
        <v>194.2</v>
      </c>
    </row>
    <row r="45" spans="1:3" ht="14.45" x14ac:dyDescent="0.35">
      <c r="A45" s="35">
        <v>43317.90284722222</v>
      </c>
      <c r="B45" s="37" t="s">
        <v>57</v>
      </c>
      <c r="C45" s="36">
        <v>485.5</v>
      </c>
    </row>
    <row r="46" spans="1:3" ht="14.45" x14ac:dyDescent="0.35">
      <c r="A46" s="35">
        <v>43318.48332175926</v>
      </c>
      <c r="B46" s="37" t="s">
        <v>106</v>
      </c>
      <c r="C46" s="36">
        <v>971</v>
      </c>
    </row>
    <row r="47" spans="1:3" ht="14.45" x14ac:dyDescent="0.35">
      <c r="A47" s="35">
        <v>43318.524444444447</v>
      </c>
      <c r="B47" s="37" t="s">
        <v>54</v>
      </c>
      <c r="C47" s="36">
        <v>485.5</v>
      </c>
    </row>
    <row r="48" spans="1:3" ht="14.45" x14ac:dyDescent="0.35">
      <c r="A48" s="35">
        <v>43318.969293981485</v>
      </c>
      <c r="B48" s="37" t="s">
        <v>141</v>
      </c>
      <c r="C48" s="36">
        <v>194.2</v>
      </c>
    </row>
    <row r="49" spans="1:3" ht="14.45" x14ac:dyDescent="0.35">
      <c r="A49" s="35">
        <v>43318.986134259256</v>
      </c>
      <c r="B49" s="37" t="s">
        <v>142</v>
      </c>
      <c r="C49" s="36">
        <v>971</v>
      </c>
    </row>
    <row r="50" spans="1:3" ht="14.45" x14ac:dyDescent="0.35">
      <c r="A50" s="35">
        <v>43319.39943287037</v>
      </c>
      <c r="B50" s="37" t="s">
        <v>59</v>
      </c>
      <c r="C50" s="36">
        <v>96.1</v>
      </c>
    </row>
    <row r="51" spans="1:3" ht="14.45" x14ac:dyDescent="0.35">
      <c r="A51" s="35">
        <v>43319.399467592593</v>
      </c>
      <c r="B51" s="37" t="s">
        <v>60</v>
      </c>
      <c r="C51" s="36">
        <v>971</v>
      </c>
    </row>
    <row r="52" spans="1:3" ht="14.45" x14ac:dyDescent="0.35">
      <c r="A52" s="35">
        <v>43319.402939814812</v>
      </c>
      <c r="B52" s="37" t="s">
        <v>61</v>
      </c>
      <c r="C52" s="36">
        <v>485.5</v>
      </c>
    </row>
    <row r="53" spans="1:3" ht="14.45" x14ac:dyDescent="0.35">
      <c r="A53" s="35">
        <v>43319.406377314815</v>
      </c>
      <c r="B53" s="37" t="s">
        <v>62</v>
      </c>
      <c r="C53" s="36">
        <v>96.1</v>
      </c>
    </row>
    <row r="54" spans="1:3" ht="14.45" x14ac:dyDescent="0.35">
      <c r="A54" s="35">
        <v>43319.409861111111</v>
      </c>
      <c r="B54" s="37" t="s">
        <v>63</v>
      </c>
      <c r="C54" s="36">
        <v>485.5</v>
      </c>
    </row>
    <row r="55" spans="1:3" ht="14.45" x14ac:dyDescent="0.35">
      <c r="A55" s="35">
        <v>43319.566203703704</v>
      </c>
      <c r="B55" s="37" t="s">
        <v>64</v>
      </c>
      <c r="C55" s="36">
        <v>96.1</v>
      </c>
    </row>
    <row r="56" spans="1:3" ht="14.45" x14ac:dyDescent="0.35">
      <c r="A56" s="35">
        <v>43319.666851851849</v>
      </c>
      <c r="B56" s="37" t="s">
        <v>65</v>
      </c>
      <c r="C56" s="36">
        <v>96.1</v>
      </c>
    </row>
    <row r="57" spans="1:3" ht="14.45" x14ac:dyDescent="0.35">
      <c r="A57" s="35">
        <v>43319.788344907407</v>
      </c>
      <c r="B57" s="37" t="s">
        <v>66</v>
      </c>
      <c r="C57" s="36">
        <v>485.5</v>
      </c>
    </row>
    <row r="58" spans="1:3" ht="14.45" x14ac:dyDescent="0.35">
      <c r="A58" s="35">
        <v>43319.909872685188</v>
      </c>
      <c r="B58" s="37" t="s">
        <v>67</v>
      </c>
      <c r="C58" s="36">
        <v>485.5</v>
      </c>
    </row>
    <row r="59" spans="1:3" ht="14.45" x14ac:dyDescent="0.35">
      <c r="A59" s="35">
        <v>43319.968912037039</v>
      </c>
      <c r="B59" s="37" t="s">
        <v>57</v>
      </c>
      <c r="C59" s="36">
        <v>194.2</v>
      </c>
    </row>
    <row r="60" spans="1:3" ht="14.45" x14ac:dyDescent="0.35">
      <c r="A60" s="35">
        <v>43319.975821759261</v>
      </c>
      <c r="B60" s="37" t="s">
        <v>68</v>
      </c>
      <c r="C60" s="36">
        <v>96.1</v>
      </c>
    </row>
    <row r="61" spans="1:3" ht="14.45" x14ac:dyDescent="0.35">
      <c r="A61" s="35">
        <v>43320.114710648151</v>
      </c>
      <c r="B61" s="37" t="s">
        <v>69</v>
      </c>
      <c r="C61" s="36">
        <v>194.2</v>
      </c>
    </row>
    <row r="62" spans="1:3" ht="14.45" x14ac:dyDescent="0.35">
      <c r="A62" s="35">
        <v>43320.704953703702</v>
      </c>
      <c r="B62" s="37" t="s">
        <v>70</v>
      </c>
      <c r="C62" s="36">
        <v>1456.5</v>
      </c>
    </row>
    <row r="63" spans="1:3" ht="14.45" x14ac:dyDescent="0.35">
      <c r="A63" s="35">
        <v>43320.719085648147</v>
      </c>
      <c r="B63" s="37" t="s">
        <v>71</v>
      </c>
      <c r="C63" s="36">
        <v>485.5</v>
      </c>
    </row>
    <row r="64" spans="1:3" ht="14.45" x14ac:dyDescent="0.35">
      <c r="A64" s="35">
        <v>43320.937685185185</v>
      </c>
      <c r="B64" s="37" t="s">
        <v>72</v>
      </c>
      <c r="C64" s="36">
        <v>1456.5</v>
      </c>
    </row>
    <row r="65" spans="1:3" ht="14.45" x14ac:dyDescent="0.35">
      <c r="A65" s="35">
        <v>43321.388344907406</v>
      </c>
      <c r="B65" s="37" t="s">
        <v>57</v>
      </c>
      <c r="C65" s="36">
        <v>971</v>
      </c>
    </row>
    <row r="66" spans="1:3" ht="14.45" x14ac:dyDescent="0.35">
      <c r="A66" s="35">
        <v>43321.62164351852</v>
      </c>
      <c r="B66" s="37" t="s">
        <v>73</v>
      </c>
      <c r="C66" s="36">
        <v>96.1</v>
      </c>
    </row>
    <row r="67" spans="1:3" ht="14.45" x14ac:dyDescent="0.35">
      <c r="A67" s="35">
        <v>43321.694594907407</v>
      </c>
      <c r="B67" s="37" t="s">
        <v>74</v>
      </c>
      <c r="C67" s="36">
        <v>485.5</v>
      </c>
    </row>
    <row r="68" spans="1:3" ht="14.45" x14ac:dyDescent="0.35">
      <c r="A68" s="35">
        <v>43322.812650462962</v>
      </c>
      <c r="B68" s="37" t="s">
        <v>75</v>
      </c>
      <c r="C68" s="36">
        <v>485.5</v>
      </c>
    </row>
    <row r="69" spans="1:3" ht="14.45" x14ac:dyDescent="0.35">
      <c r="A69" s="35">
        <v>43322.993194444447</v>
      </c>
      <c r="B69" s="37" t="s">
        <v>76</v>
      </c>
      <c r="C69" s="36">
        <v>194.2</v>
      </c>
    </row>
    <row r="70" spans="1:3" ht="14.45" x14ac:dyDescent="0.35">
      <c r="A70" s="35">
        <v>43323.427800925929</v>
      </c>
      <c r="B70" s="37" t="s">
        <v>73</v>
      </c>
      <c r="C70" s="36">
        <v>96.1</v>
      </c>
    </row>
    <row r="71" spans="1:3" ht="14.45" x14ac:dyDescent="0.35">
      <c r="A71" s="35">
        <v>43324.225787037038</v>
      </c>
      <c r="B71" s="37" t="s">
        <v>77</v>
      </c>
      <c r="C71" s="36">
        <v>971</v>
      </c>
    </row>
    <row r="72" spans="1:3" ht="14.45" x14ac:dyDescent="0.35">
      <c r="A72" s="35">
        <v>43324.451643518521</v>
      </c>
      <c r="B72" s="37" t="s">
        <v>78</v>
      </c>
      <c r="C72" s="36">
        <v>291.3</v>
      </c>
    </row>
    <row r="73" spans="1:3" ht="14.45" x14ac:dyDescent="0.35">
      <c r="A73" s="35">
        <v>43324.628946759258</v>
      </c>
      <c r="B73" s="37" t="s">
        <v>79</v>
      </c>
      <c r="C73" s="36">
        <v>485.5</v>
      </c>
    </row>
    <row r="74" spans="1:3" ht="14.45" x14ac:dyDescent="0.35">
      <c r="A74" s="35">
        <v>43324.658020833333</v>
      </c>
      <c r="B74" s="37" t="s">
        <v>80</v>
      </c>
      <c r="C74" s="36">
        <v>194.2</v>
      </c>
    </row>
    <row r="75" spans="1:3" ht="14.45" x14ac:dyDescent="0.35">
      <c r="A75" s="35">
        <v>43324.840833333335</v>
      </c>
      <c r="B75" s="37" t="s">
        <v>81</v>
      </c>
      <c r="C75" s="36">
        <v>485.5</v>
      </c>
    </row>
    <row r="76" spans="1:3" ht="14.45" x14ac:dyDescent="0.35">
      <c r="A76" s="35">
        <v>43324.864861111113</v>
      </c>
      <c r="B76" s="37" t="s">
        <v>82</v>
      </c>
      <c r="C76" s="36">
        <v>291.3</v>
      </c>
    </row>
    <row r="77" spans="1:3" ht="14.45" x14ac:dyDescent="0.35">
      <c r="A77" s="35">
        <v>43325.406435185185</v>
      </c>
      <c r="B77" s="37" t="s">
        <v>83</v>
      </c>
      <c r="C77" s="36">
        <v>485.5</v>
      </c>
    </row>
    <row r="78" spans="1:3" ht="14.45" x14ac:dyDescent="0.35">
      <c r="A78" s="35">
        <v>43325.528020833335</v>
      </c>
      <c r="B78" s="37" t="s">
        <v>84</v>
      </c>
      <c r="C78" s="36">
        <v>96.1</v>
      </c>
    </row>
    <row r="79" spans="1:3" ht="14.45" x14ac:dyDescent="0.35">
      <c r="A79" s="35">
        <v>43325.593877314815</v>
      </c>
      <c r="B79" s="37" t="s">
        <v>85</v>
      </c>
      <c r="C79" s="36">
        <v>96.1</v>
      </c>
    </row>
    <row r="80" spans="1:3" ht="14.45" x14ac:dyDescent="0.35">
      <c r="A80" s="35">
        <v>43325.842199074075</v>
      </c>
      <c r="B80" s="37" t="s">
        <v>143</v>
      </c>
      <c r="C80" s="36">
        <v>485.5</v>
      </c>
    </row>
    <row r="81" spans="1:3" ht="14.45" x14ac:dyDescent="0.35">
      <c r="A81" s="35">
        <v>43325.846030092594</v>
      </c>
      <c r="B81" s="37" t="s">
        <v>143</v>
      </c>
      <c r="C81" s="36">
        <v>485.5</v>
      </c>
    </row>
    <row r="82" spans="1:3" ht="14.45" x14ac:dyDescent="0.35">
      <c r="A82" s="35">
        <v>43326.466168981482</v>
      </c>
      <c r="B82" s="37" t="s">
        <v>144</v>
      </c>
      <c r="C82" s="36">
        <v>4855</v>
      </c>
    </row>
    <row r="83" spans="1:3" ht="14.45" x14ac:dyDescent="0.35">
      <c r="A83" s="35">
        <v>43326.476736111108</v>
      </c>
      <c r="B83" s="37" t="s">
        <v>145</v>
      </c>
      <c r="C83" s="36">
        <v>971</v>
      </c>
    </row>
    <row r="84" spans="1:3" ht="14.45" x14ac:dyDescent="0.35">
      <c r="A84" s="35">
        <v>43326.47960648148</v>
      </c>
      <c r="B84" s="37" t="s">
        <v>145</v>
      </c>
      <c r="C84" s="36">
        <v>971</v>
      </c>
    </row>
    <row r="85" spans="1:3" ht="14.45" x14ac:dyDescent="0.35">
      <c r="A85" s="35">
        <v>43327.027939814812</v>
      </c>
      <c r="B85" s="37" t="s">
        <v>89</v>
      </c>
      <c r="C85" s="36">
        <v>323.33999999999997</v>
      </c>
    </row>
    <row r="86" spans="1:3" ht="14.45" x14ac:dyDescent="0.35">
      <c r="A86" s="35">
        <v>43327.205034722225</v>
      </c>
      <c r="B86" s="37" t="s">
        <v>87</v>
      </c>
      <c r="C86" s="36">
        <v>194.2</v>
      </c>
    </row>
    <row r="87" spans="1:3" ht="14.45" x14ac:dyDescent="0.35">
      <c r="A87" s="35">
        <v>43327.227129629631</v>
      </c>
      <c r="B87" s="37" t="s">
        <v>146</v>
      </c>
      <c r="C87" s="36">
        <v>194.2</v>
      </c>
    </row>
    <row r="88" spans="1:3" ht="14.45" x14ac:dyDescent="0.35">
      <c r="A88" s="35">
        <v>43327.417303240742</v>
      </c>
      <c r="B88" s="37" t="s">
        <v>31</v>
      </c>
      <c r="C88" s="36">
        <v>291.3</v>
      </c>
    </row>
    <row r="89" spans="1:3" ht="14.45" x14ac:dyDescent="0.35">
      <c r="A89" s="35">
        <v>43327.437743055554</v>
      </c>
      <c r="B89" s="37" t="s">
        <v>90</v>
      </c>
      <c r="C89" s="36">
        <v>46.1</v>
      </c>
    </row>
    <row r="90" spans="1:3" ht="14.45" x14ac:dyDescent="0.35">
      <c r="A90" s="35">
        <v>43327.541967592595</v>
      </c>
      <c r="B90" s="37" t="s">
        <v>116</v>
      </c>
      <c r="C90" s="36">
        <v>194.2</v>
      </c>
    </row>
    <row r="91" spans="1:3" ht="14.45" x14ac:dyDescent="0.35">
      <c r="A91" s="35">
        <v>43327.607789351852</v>
      </c>
      <c r="B91" s="37" t="s">
        <v>31</v>
      </c>
      <c r="C91" s="36">
        <v>291.3</v>
      </c>
    </row>
    <row r="92" spans="1:3" ht="14.45" x14ac:dyDescent="0.35">
      <c r="A92" s="35">
        <v>43327.680995370371</v>
      </c>
      <c r="B92" s="37" t="s">
        <v>88</v>
      </c>
      <c r="C92" s="36">
        <v>194.2</v>
      </c>
    </row>
    <row r="93" spans="1:3" ht="14.45" x14ac:dyDescent="0.35">
      <c r="A93" s="35">
        <v>43327.737696759257</v>
      </c>
      <c r="B93" s="37"/>
      <c r="C93" s="36">
        <v>194.2</v>
      </c>
    </row>
    <row r="94" spans="1:3" ht="14.45" x14ac:dyDescent="0.35">
      <c r="A94" s="35">
        <v>43327.837060185186</v>
      </c>
      <c r="B94" s="37" t="s">
        <v>31</v>
      </c>
      <c r="C94" s="36">
        <v>194.2</v>
      </c>
    </row>
    <row r="95" spans="1:3" ht="14.45" x14ac:dyDescent="0.35">
      <c r="A95" s="35">
        <v>43328.009791666664</v>
      </c>
      <c r="B95" s="37" t="s">
        <v>116</v>
      </c>
      <c r="C95" s="36">
        <v>485.5</v>
      </c>
    </row>
    <row r="96" spans="1:3" ht="14.45" x14ac:dyDescent="0.35">
      <c r="A96" s="35">
        <v>43328.506122685183</v>
      </c>
      <c r="B96" s="37" t="s">
        <v>86</v>
      </c>
      <c r="C96" s="36">
        <v>485.5</v>
      </c>
    </row>
    <row r="97" spans="1:3" ht="14.45" x14ac:dyDescent="0.35">
      <c r="A97" s="35">
        <v>43328.59202546296</v>
      </c>
      <c r="B97" s="37" t="s">
        <v>147</v>
      </c>
      <c r="C97" s="36">
        <v>971</v>
      </c>
    </row>
    <row r="98" spans="1:3" ht="14.45" x14ac:dyDescent="0.35">
      <c r="A98" s="35">
        <v>43328.757060185184</v>
      </c>
      <c r="B98" s="37" t="s">
        <v>91</v>
      </c>
      <c r="C98" s="36">
        <v>485.5</v>
      </c>
    </row>
    <row r="99" spans="1:3" ht="14.45" x14ac:dyDescent="0.35">
      <c r="A99" s="35">
        <v>43328.958449074074</v>
      </c>
      <c r="B99" s="37" t="s">
        <v>126</v>
      </c>
      <c r="C99" s="36">
        <v>971</v>
      </c>
    </row>
    <row r="100" spans="1:3" ht="14.45" x14ac:dyDescent="0.35">
      <c r="A100" s="35">
        <v>43329.576666666668</v>
      </c>
      <c r="B100" s="37" t="s">
        <v>92</v>
      </c>
      <c r="C100" s="36">
        <v>873.9</v>
      </c>
    </row>
    <row r="101" spans="1:3" ht="14.45" x14ac:dyDescent="0.35">
      <c r="A101" s="35">
        <v>43330.472337962965</v>
      </c>
      <c r="B101" s="37" t="s">
        <v>93</v>
      </c>
      <c r="C101" s="36">
        <v>194.2</v>
      </c>
    </row>
    <row r="102" spans="1:3" ht="14.45" x14ac:dyDescent="0.35">
      <c r="A102" s="35">
        <v>43330.687650462962</v>
      </c>
      <c r="B102" s="37" t="s">
        <v>94</v>
      </c>
      <c r="C102" s="36">
        <v>485.5</v>
      </c>
    </row>
    <row r="103" spans="1:3" ht="14.45" x14ac:dyDescent="0.35">
      <c r="A103" s="35">
        <v>43330.786932870367</v>
      </c>
      <c r="B103" s="37" t="s">
        <v>104</v>
      </c>
      <c r="C103" s="36">
        <v>485.5</v>
      </c>
    </row>
    <row r="104" spans="1:3" ht="14.45" x14ac:dyDescent="0.35">
      <c r="A104" s="35">
        <v>43330.899050925924</v>
      </c>
      <c r="B104" s="37" t="s">
        <v>148</v>
      </c>
      <c r="C104" s="36">
        <v>485.5</v>
      </c>
    </row>
    <row r="105" spans="1:3" ht="14.45" x14ac:dyDescent="0.35">
      <c r="A105" s="35">
        <v>43330.937291666669</v>
      </c>
      <c r="B105" s="37" t="s">
        <v>149</v>
      </c>
      <c r="C105" s="36">
        <v>291.3</v>
      </c>
    </row>
    <row r="106" spans="1:3" ht="14.45" x14ac:dyDescent="0.35">
      <c r="A106" s="35">
        <v>43331.694502314815</v>
      </c>
      <c r="B106" s="37" t="s">
        <v>95</v>
      </c>
      <c r="C106" s="36">
        <v>1456.5</v>
      </c>
    </row>
    <row r="107" spans="1:3" ht="14.45" x14ac:dyDescent="0.35">
      <c r="A107" s="35">
        <v>43331.729953703703</v>
      </c>
      <c r="B107" s="37" t="s">
        <v>150</v>
      </c>
      <c r="C107" s="36">
        <v>485.5</v>
      </c>
    </row>
    <row r="108" spans="1:3" ht="14.45" x14ac:dyDescent="0.35">
      <c r="A108" s="35">
        <v>43332.444571759261</v>
      </c>
      <c r="B108" s="37" t="s">
        <v>96</v>
      </c>
      <c r="C108" s="36">
        <v>96.1</v>
      </c>
    </row>
    <row r="109" spans="1:3" ht="14.45" x14ac:dyDescent="0.35">
      <c r="A109" s="35">
        <v>43333.710034722222</v>
      </c>
      <c r="B109" s="37" t="s">
        <v>102</v>
      </c>
      <c r="C109" s="36">
        <v>4855</v>
      </c>
    </row>
    <row r="110" spans="1:3" ht="14.45" x14ac:dyDescent="0.35">
      <c r="A110" s="35">
        <v>43335.26054398148</v>
      </c>
      <c r="B110" s="37" t="s">
        <v>98</v>
      </c>
      <c r="C110" s="36">
        <v>485.5</v>
      </c>
    </row>
    <row r="111" spans="1:3" ht="14.45" x14ac:dyDescent="0.35">
      <c r="A111" s="35">
        <v>43335.406400462962</v>
      </c>
      <c r="B111" s="37" t="s">
        <v>99</v>
      </c>
      <c r="C111" s="36">
        <v>485.5</v>
      </c>
    </row>
    <row r="112" spans="1:3" ht="14.45" x14ac:dyDescent="0.35">
      <c r="A112" s="35">
        <v>43335.507175925923</v>
      </c>
      <c r="B112" s="37" t="s">
        <v>127</v>
      </c>
      <c r="C112" s="36">
        <v>291.3</v>
      </c>
    </row>
    <row r="113" spans="1:3" ht="14.45" x14ac:dyDescent="0.35">
      <c r="A113" s="35">
        <v>43335.618356481478</v>
      </c>
      <c r="B113" s="37" t="s">
        <v>100</v>
      </c>
      <c r="C113" s="36">
        <v>96.1</v>
      </c>
    </row>
    <row r="114" spans="1:3" ht="14.45" x14ac:dyDescent="0.35">
      <c r="A114" s="35">
        <v>43335.729456018518</v>
      </c>
      <c r="B114" s="37" t="s">
        <v>97</v>
      </c>
      <c r="C114" s="36">
        <v>291.3</v>
      </c>
    </row>
    <row r="115" spans="1:3" ht="14.45" x14ac:dyDescent="0.35">
      <c r="A115" s="35">
        <v>43337.082453703704</v>
      </c>
      <c r="B115" s="37" t="s">
        <v>135</v>
      </c>
      <c r="C115" s="36">
        <v>971</v>
      </c>
    </row>
    <row r="116" spans="1:3" ht="14.45" x14ac:dyDescent="0.35">
      <c r="A116" s="35">
        <v>43337.463090277779</v>
      </c>
      <c r="B116" s="37" t="s">
        <v>56</v>
      </c>
      <c r="C116" s="36">
        <v>971</v>
      </c>
    </row>
    <row r="117" spans="1:3" ht="14.45" x14ac:dyDescent="0.35">
      <c r="A117" s="35">
        <v>43337.524502314816</v>
      </c>
      <c r="B117" s="37" t="s">
        <v>101</v>
      </c>
      <c r="C117" s="36">
        <v>194.2</v>
      </c>
    </row>
    <row r="118" spans="1:3" ht="14.45" x14ac:dyDescent="0.35">
      <c r="A118" s="35">
        <v>43337.785428240742</v>
      </c>
      <c r="B118" s="37" t="s">
        <v>103</v>
      </c>
      <c r="C118" s="36">
        <v>971</v>
      </c>
    </row>
    <row r="119" spans="1:3" ht="14.45" x14ac:dyDescent="0.35">
      <c r="A119" s="35">
        <v>43338.027939814812</v>
      </c>
      <c r="B119" s="37" t="s">
        <v>76</v>
      </c>
      <c r="C119" s="36">
        <v>194.2</v>
      </c>
    </row>
    <row r="120" spans="1:3" ht="14.45" x14ac:dyDescent="0.35">
      <c r="A120" s="35">
        <v>43339.034780092596</v>
      </c>
      <c r="B120" s="37" t="s">
        <v>105</v>
      </c>
      <c r="C120" s="36">
        <v>96.1</v>
      </c>
    </row>
    <row r="121" spans="1:3" ht="14.45" x14ac:dyDescent="0.35">
      <c r="A121" s="35">
        <v>43339.428055555552</v>
      </c>
      <c r="B121" s="37" t="s">
        <v>106</v>
      </c>
      <c r="C121" s="36">
        <v>971</v>
      </c>
    </row>
    <row r="122" spans="1:3" ht="14.45" x14ac:dyDescent="0.35">
      <c r="A122" s="35">
        <v>43340.425381944442</v>
      </c>
      <c r="B122" s="37" t="s">
        <v>107</v>
      </c>
      <c r="C122" s="36">
        <v>194.2</v>
      </c>
    </row>
    <row r="123" spans="1:3" ht="14.45" x14ac:dyDescent="0.35">
      <c r="A123" s="35">
        <v>43340.465914351851</v>
      </c>
      <c r="B123" s="37" t="s">
        <v>108</v>
      </c>
      <c r="C123" s="36">
        <v>194.2</v>
      </c>
    </row>
    <row r="124" spans="1:3" ht="14.45" x14ac:dyDescent="0.35">
      <c r="A124" s="35">
        <v>43341.001793981479</v>
      </c>
      <c r="B124" s="37" t="s">
        <v>109</v>
      </c>
      <c r="C124" s="36">
        <v>46.1</v>
      </c>
    </row>
    <row r="125" spans="1:3" ht="14.45" x14ac:dyDescent="0.35">
      <c r="A125" s="35">
        <v>43341.725960648146</v>
      </c>
      <c r="B125" s="37" t="s">
        <v>128</v>
      </c>
      <c r="C125" s="36">
        <v>485.5</v>
      </c>
    </row>
    <row r="126" spans="1:3" ht="14.45" x14ac:dyDescent="0.35">
      <c r="A126" s="35">
        <v>43342.404421296298</v>
      </c>
      <c r="B126" s="37" t="s">
        <v>110</v>
      </c>
      <c r="C126" s="36">
        <v>194.2</v>
      </c>
    </row>
    <row r="127" spans="1:3" ht="14.45" x14ac:dyDescent="0.35">
      <c r="A127" s="35">
        <v>43342.481585648151</v>
      </c>
      <c r="B127" s="37" t="s">
        <v>111</v>
      </c>
      <c r="C127" s="36">
        <v>971</v>
      </c>
    </row>
    <row r="128" spans="1:3" ht="14.45" x14ac:dyDescent="0.35">
      <c r="A128" s="35">
        <v>43342.743888888886</v>
      </c>
      <c r="B128" s="37" t="s">
        <v>112</v>
      </c>
      <c r="C128" s="36">
        <v>96.1</v>
      </c>
    </row>
    <row r="129" spans="1:3" ht="14.45" x14ac:dyDescent="0.35">
      <c r="A129" s="35">
        <v>43342.771145833336</v>
      </c>
      <c r="B129" s="37" t="s">
        <v>113</v>
      </c>
      <c r="C129" s="36">
        <v>96.1</v>
      </c>
    </row>
    <row r="130" spans="1:3" ht="14.45" x14ac:dyDescent="0.35">
      <c r="A130" s="35">
        <v>43342.774965277778</v>
      </c>
      <c r="B130" s="37" t="s">
        <v>114</v>
      </c>
      <c r="C130" s="36">
        <v>291.3</v>
      </c>
    </row>
    <row r="131" spans="1:3" ht="14.45" x14ac:dyDescent="0.35">
      <c r="A131" s="35">
        <v>43342.792627314811</v>
      </c>
      <c r="B131" s="37" t="s">
        <v>115</v>
      </c>
      <c r="C131" s="36">
        <v>485.5</v>
      </c>
    </row>
    <row r="132" spans="1:3" ht="14.45" x14ac:dyDescent="0.35">
      <c r="A132" s="35">
        <v>43342.806319444448</v>
      </c>
      <c r="B132" s="37" t="s">
        <v>117</v>
      </c>
      <c r="C132" s="36">
        <v>485.5</v>
      </c>
    </row>
    <row r="133" spans="1:3" ht="14.45" x14ac:dyDescent="0.35">
      <c r="A133" s="35">
        <v>43342.816608796296</v>
      </c>
      <c r="B133" s="37" t="s">
        <v>118</v>
      </c>
      <c r="C133" s="36">
        <v>485.5</v>
      </c>
    </row>
    <row r="134" spans="1:3" ht="14.45" x14ac:dyDescent="0.35">
      <c r="A134" s="35">
        <v>43342.819780092592</v>
      </c>
      <c r="B134" s="37" t="s">
        <v>119</v>
      </c>
      <c r="C134" s="36">
        <v>194.2</v>
      </c>
    </row>
    <row r="135" spans="1:3" ht="14.45" x14ac:dyDescent="0.35">
      <c r="A135" s="35">
        <v>43342.844131944446</v>
      </c>
      <c r="B135" s="37" t="s">
        <v>120</v>
      </c>
      <c r="C135" s="36">
        <v>194.2</v>
      </c>
    </row>
    <row r="136" spans="1:3" ht="14.45" x14ac:dyDescent="0.35">
      <c r="A136" s="35">
        <v>43342.996655092589</v>
      </c>
      <c r="B136" s="37" t="s">
        <v>121</v>
      </c>
      <c r="C136" s="36">
        <v>96.1</v>
      </c>
    </row>
    <row r="137" spans="1:3" ht="14.45" x14ac:dyDescent="0.35">
      <c r="A137" s="35">
        <v>43343.07303240741</v>
      </c>
      <c r="B137" s="37" t="s">
        <v>123</v>
      </c>
      <c r="C137" s="36">
        <v>96.1</v>
      </c>
    </row>
    <row r="138" spans="1:3" ht="14.45" x14ac:dyDescent="0.35">
      <c r="A138" s="35">
        <v>43343.634710648148</v>
      </c>
      <c r="B138" s="37" t="s">
        <v>124</v>
      </c>
      <c r="C138" s="36">
        <v>194.2</v>
      </c>
    </row>
    <row r="139" spans="1:3" ht="14.45" x14ac:dyDescent="0.35">
      <c r="A139" s="35">
        <v>43343.869953703703</v>
      </c>
      <c r="B139" s="37" t="s">
        <v>142</v>
      </c>
      <c r="C139" s="36">
        <v>971</v>
      </c>
    </row>
    <row r="140" spans="1:3" ht="14.45" x14ac:dyDescent="0.35">
      <c r="C140" s="16"/>
    </row>
    <row r="141" spans="1:3" ht="27.75" customHeight="1" x14ac:dyDescent="0.25">
      <c r="A141" s="42" t="s">
        <v>14</v>
      </c>
      <c r="B141" s="42"/>
      <c r="C141" s="42"/>
    </row>
  </sheetData>
  <mergeCells count="2">
    <mergeCell ref="A1:C1"/>
    <mergeCell ref="A141:C14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68"/>
  <sheetViews>
    <sheetView topLeftCell="A61" workbookViewId="0">
      <selection activeCell="E78" sqref="E78"/>
    </sheetView>
  </sheetViews>
  <sheetFormatPr defaultColWidth="9.140625" defaultRowHeight="15" x14ac:dyDescent="0.25"/>
  <cols>
    <col min="1" max="1" width="10.140625" style="12" bestFit="1" customWidth="1"/>
    <col min="2" max="2" width="44.140625" style="12" customWidth="1"/>
    <col min="3" max="3" width="19.28515625" style="12" customWidth="1"/>
    <col min="4" max="4" width="11.5703125" style="12" bestFit="1" customWidth="1"/>
    <col min="5" max="16384" width="9.140625" style="12"/>
  </cols>
  <sheetData>
    <row r="1" spans="1:3" ht="52.5" customHeight="1" x14ac:dyDescent="0.25">
      <c r="A1" s="43" t="s">
        <v>131</v>
      </c>
      <c r="B1" s="43"/>
      <c r="C1" s="43"/>
    </row>
    <row r="3" spans="1:3" s="22" customFormat="1" x14ac:dyDescent="0.25">
      <c r="A3" s="21" t="s">
        <v>0</v>
      </c>
      <c r="B3" s="21" t="s">
        <v>4</v>
      </c>
      <c r="C3" s="21" t="s">
        <v>3</v>
      </c>
    </row>
    <row r="4" spans="1:3" s="11" customFormat="1" x14ac:dyDescent="0.25">
      <c r="A4" s="20">
        <v>43313</v>
      </c>
      <c r="B4" s="23" t="s">
        <v>157</v>
      </c>
      <c r="C4" s="25">
        <v>130</v>
      </c>
    </row>
    <row r="5" spans="1:3" s="11" customFormat="1" x14ac:dyDescent="0.25">
      <c r="A5" s="20">
        <v>43313</v>
      </c>
      <c r="B5" s="23" t="s">
        <v>158</v>
      </c>
      <c r="C5" s="25">
        <v>200</v>
      </c>
    </row>
    <row r="6" spans="1:3" s="11" customFormat="1" x14ac:dyDescent="0.25">
      <c r="A6" s="20">
        <v>43314</v>
      </c>
      <c r="B6" s="23" t="s">
        <v>159</v>
      </c>
      <c r="C6" s="25">
        <v>2000</v>
      </c>
    </row>
    <row r="7" spans="1:3" s="11" customFormat="1" x14ac:dyDescent="0.25">
      <c r="A7" s="20">
        <v>43314</v>
      </c>
      <c r="B7" s="23" t="s">
        <v>151</v>
      </c>
      <c r="C7" s="25">
        <v>14130</v>
      </c>
    </row>
    <row r="8" spans="1:3" s="11" customFormat="1" x14ac:dyDescent="0.25">
      <c r="A8" s="20">
        <v>43314</v>
      </c>
      <c r="B8" s="23" t="s">
        <v>160</v>
      </c>
      <c r="C8" s="26">
        <v>15000</v>
      </c>
    </row>
    <row r="9" spans="1:3" s="11" customFormat="1" x14ac:dyDescent="0.25">
      <c r="A9" s="20">
        <v>43315</v>
      </c>
      <c r="B9" s="23" t="s">
        <v>161</v>
      </c>
      <c r="C9" s="25">
        <v>90</v>
      </c>
    </row>
    <row r="10" spans="1:3" s="11" customFormat="1" x14ac:dyDescent="0.25">
      <c r="A10" s="20">
        <v>43315</v>
      </c>
      <c r="B10" s="23" t="s">
        <v>162</v>
      </c>
      <c r="C10" s="25">
        <v>300</v>
      </c>
    </row>
    <row r="11" spans="1:3" s="11" customFormat="1" x14ac:dyDescent="0.25">
      <c r="A11" s="20">
        <v>43315</v>
      </c>
      <c r="B11" s="23" t="s">
        <v>155</v>
      </c>
      <c r="C11" s="26">
        <v>500</v>
      </c>
    </row>
    <row r="12" spans="1:3" s="11" customFormat="1" x14ac:dyDescent="0.25">
      <c r="A12" s="20">
        <v>43315</v>
      </c>
      <c r="B12" s="23" t="s">
        <v>163</v>
      </c>
      <c r="C12" s="26">
        <v>1000</v>
      </c>
    </row>
    <row r="13" spans="1:3" s="11" customFormat="1" x14ac:dyDescent="0.25">
      <c r="A13" s="20">
        <v>43315</v>
      </c>
      <c r="B13" s="23" t="s">
        <v>152</v>
      </c>
      <c r="C13" s="25">
        <v>56000</v>
      </c>
    </row>
    <row r="14" spans="1:3" s="11" customFormat="1" x14ac:dyDescent="0.25">
      <c r="A14" s="20">
        <v>43317</v>
      </c>
      <c r="B14" s="23" t="s">
        <v>164</v>
      </c>
      <c r="C14" s="25">
        <v>500</v>
      </c>
    </row>
    <row r="15" spans="1:3" s="11" customFormat="1" x14ac:dyDescent="0.25">
      <c r="A15" s="20">
        <v>43318</v>
      </c>
      <c r="B15" s="23" t="s">
        <v>165</v>
      </c>
      <c r="C15" s="25">
        <v>200</v>
      </c>
    </row>
    <row r="16" spans="1:3" s="11" customFormat="1" x14ac:dyDescent="0.25">
      <c r="A16" s="20">
        <v>43318</v>
      </c>
      <c r="B16" s="23" t="s">
        <v>166</v>
      </c>
      <c r="C16" s="25">
        <v>6000</v>
      </c>
    </row>
    <row r="17" spans="1:3" s="11" customFormat="1" x14ac:dyDescent="0.25">
      <c r="A17" s="20">
        <v>43318</v>
      </c>
      <c r="B17" s="23" t="s">
        <v>151</v>
      </c>
      <c r="C17" s="25">
        <v>8409</v>
      </c>
    </row>
    <row r="18" spans="1:3" s="11" customFormat="1" x14ac:dyDescent="0.25">
      <c r="A18" s="20">
        <v>43319</v>
      </c>
      <c r="B18" s="23" t="s">
        <v>167</v>
      </c>
      <c r="C18" s="25">
        <v>200</v>
      </c>
    </row>
    <row r="19" spans="1:3" s="11" customFormat="1" x14ac:dyDescent="0.25">
      <c r="A19" s="20">
        <v>43319</v>
      </c>
      <c r="B19" s="23" t="s">
        <v>168</v>
      </c>
      <c r="C19" s="25">
        <v>1000</v>
      </c>
    </row>
    <row r="20" spans="1:3" s="11" customFormat="1" x14ac:dyDescent="0.25">
      <c r="A20" s="20">
        <v>43321</v>
      </c>
      <c r="B20" s="23" t="s">
        <v>169</v>
      </c>
      <c r="C20" s="25">
        <v>500</v>
      </c>
    </row>
    <row r="21" spans="1:3" s="11" customFormat="1" x14ac:dyDescent="0.25">
      <c r="A21" s="20">
        <v>43321</v>
      </c>
      <c r="B21" s="23" t="s">
        <v>151</v>
      </c>
      <c r="C21" s="25">
        <v>8750</v>
      </c>
    </row>
    <row r="22" spans="1:3" s="11" customFormat="1" x14ac:dyDescent="0.25">
      <c r="A22" s="20">
        <v>43322</v>
      </c>
      <c r="B22" s="23" t="s">
        <v>155</v>
      </c>
      <c r="C22" s="25">
        <v>500</v>
      </c>
    </row>
    <row r="23" spans="1:3" s="11" customFormat="1" x14ac:dyDescent="0.25">
      <c r="A23" s="20">
        <v>43322</v>
      </c>
      <c r="B23" s="23" t="s">
        <v>170</v>
      </c>
      <c r="C23" s="25">
        <v>1000</v>
      </c>
    </row>
    <row r="24" spans="1:3" s="11" customFormat="1" x14ac:dyDescent="0.25">
      <c r="A24" s="20">
        <v>43322</v>
      </c>
      <c r="B24" s="23" t="s">
        <v>171</v>
      </c>
      <c r="C24" s="25">
        <v>1000</v>
      </c>
    </row>
    <row r="25" spans="1:3" s="11" customFormat="1" x14ac:dyDescent="0.25">
      <c r="A25" s="20">
        <v>43322</v>
      </c>
      <c r="B25" s="38" t="s">
        <v>156</v>
      </c>
      <c r="C25" s="25">
        <v>45280</v>
      </c>
    </row>
    <row r="26" spans="1:3" s="11" customFormat="1" x14ac:dyDescent="0.25">
      <c r="A26" s="20">
        <v>43324</v>
      </c>
      <c r="B26" s="23" t="s">
        <v>172</v>
      </c>
      <c r="C26" s="25">
        <v>100</v>
      </c>
    </row>
    <row r="27" spans="1:3" s="11" customFormat="1" x14ac:dyDescent="0.25">
      <c r="A27" s="20">
        <v>43324</v>
      </c>
      <c r="B27" s="23" t="s">
        <v>173</v>
      </c>
      <c r="C27" s="26">
        <v>100</v>
      </c>
    </row>
    <row r="28" spans="1:3" s="11" customFormat="1" x14ac:dyDescent="0.25">
      <c r="A28" s="20">
        <v>43324</v>
      </c>
      <c r="B28" s="23" t="s">
        <v>174</v>
      </c>
      <c r="C28" s="26">
        <v>200</v>
      </c>
    </row>
    <row r="29" spans="1:3" s="11" customFormat="1" x14ac:dyDescent="0.25">
      <c r="A29" s="20">
        <v>43324</v>
      </c>
      <c r="B29" s="23" t="s">
        <v>175</v>
      </c>
      <c r="C29" s="26">
        <v>200</v>
      </c>
    </row>
    <row r="30" spans="1:3" s="11" customFormat="1" x14ac:dyDescent="0.25">
      <c r="A30" s="20">
        <v>43324</v>
      </c>
      <c r="B30" s="23" t="s">
        <v>164</v>
      </c>
      <c r="C30" s="25">
        <v>500</v>
      </c>
    </row>
    <row r="31" spans="1:3" s="11" customFormat="1" x14ac:dyDescent="0.25">
      <c r="A31" s="20">
        <v>43324</v>
      </c>
      <c r="B31" s="23" t="s">
        <v>176</v>
      </c>
      <c r="C31" s="25">
        <v>500</v>
      </c>
    </row>
    <row r="32" spans="1:3" s="11" customFormat="1" x14ac:dyDescent="0.25">
      <c r="A32" s="20">
        <v>43324</v>
      </c>
      <c r="B32" s="23" t="s">
        <v>177</v>
      </c>
      <c r="C32" s="25">
        <v>1000</v>
      </c>
    </row>
    <row r="33" spans="1:4" s="11" customFormat="1" x14ac:dyDescent="0.25">
      <c r="A33" s="20">
        <v>43325</v>
      </c>
      <c r="B33" s="23" t="s">
        <v>178</v>
      </c>
      <c r="C33" s="25">
        <v>100</v>
      </c>
    </row>
    <row r="34" spans="1:4" s="11" customFormat="1" x14ac:dyDescent="0.25">
      <c r="A34" s="20">
        <v>43325</v>
      </c>
      <c r="B34" s="23" t="s">
        <v>151</v>
      </c>
      <c r="C34" s="25">
        <v>7335</v>
      </c>
      <c r="D34" s="17"/>
    </row>
    <row r="35" spans="1:4" s="11" customFormat="1" x14ac:dyDescent="0.25">
      <c r="A35" s="20">
        <v>43325</v>
      </c>
      <c r="B35" s="23" t="s">
        <v>154</v>
      </c>
      <c r="C35" s="25">
        <v>20000</v>
      </c>
    </row>
    <row r="36" spans="1:4" s="11" customFormat="1" x14ac:dyDescent="0.25">
      <c r="A36" s="20">
        <v>43326</v>
      </c>
      <c r="B36" s="23" t="s">
        <v>179</v>
      </c>
      <c r="C36" s="25">
        <v>100</v>
      </c>
    </row>
    <row r="37" spans="1:4" s="11" customFormat="1" x14ac:dyDescent="0.25">
      <c r="A37" s="20">
        <v>43326</v>
      </c>
      <c r="B37" s="23" t="s">
        <v>180</v>
      </c>
      <c r="C37" s="25">
        <v>500</v>
      </c>
    </row>
    <row r="38" spans="1:4" s="11" customFormat="1" x14ac:dyDescent="0.25">
      <c r="A38" s="20">
        <v>43327</v>
      </c>
      <c r="B38" s="23" t="s">
        <v>181</v>
      </c>
      <c r="C38" s="26">
        <v>5000</v>
      </c>
    </row>
    <row r="39" spans="1:4" s="11" customFormat="1" x14ac:dyDescent="0.25">
      <c r="A39" s="20">
        <v>43328</v>
      </c>
      <c r="B39" s="23" t="s">
        <v>182</v>
      </c>
      <c r="C39" s="26">
        <v>500</v>
      </c>
    </row>
    <row r="40" spans="1:4" s="11" customFormat="1" x14ac:dyDescent="0.25">
      <c r="A40" s="20">
        <v>43328</v>
      </c>
      <c r="B40" s="23" t="s">
        <v>151</v>
      </c>
      <c r="C40" s="25">
        <v>16710</v>
      </c>
    </row>
    <row r="41" spans="1:4" s="11" customFormat="1" x14ac:dyDescent="0.25">
      <c r="A41" s="20">
        <v>43329</v>
      </c>
      <c r="B41" s="23" t="s">
        <v>183</v>
      </c>
      <c r="C41" s="25">
        <v>100</v>
      </c>
    </row>
    <row r="42" spans="1:4" s="11" customFormat="1" x14ac:dyDescent="0.25">
      <c r="A42" s="20">
        <v>43329</v>
      </c>
      <c r="B42" s="23" t="s">
        <v>184</v>
      </c>
      <c r="C42" s="25">
        <v>100</v>
      </c>
    </row>
    <row r="43" spans="1:4" s="11" customFormat="1" x14ac:dyDescent="0.25">
      <c r="A43" s="20">
        <v>43329</v>
      </c>
      <c r="B43" s="23" t="s">
        <v>185</v>
      </c>
      <c r="C43" s="25">
        <v>100</v>
      </c>
    </row>
    <row r="44" spans="1:4" s="11" customFormat="1" x14ac:dyDescent="0.25">
      <c r="A44" s="20">
        <v>43329</v>
      </c>
      <c r="B44" s="23" t="s">
        <v>186</v>
      </c>
      <c r="C44" s="25">
        <v>100</v>
      </c>
    </row>
    <row r="45" spans="1:4" s="11" customFormat="1" x14ac:dyDescent="0.25">
      <c r="A45" s="20">
        <v>43329</v>
      </c>
      <c r="B45" s="23" t="s">
        <v>187</v>
      </c>
      <c r="C45" s="25">
        <v>121.29</v>
      </c>
    </row>
    <row r="46" spans="1:4" s="11" customFormat="1" x14ac:dyDescent="0.25">
      <c r="A46" s="20">
        <v>43329</v>
      </c>
      <c r="B46" s="23" t="s">
        <v>155</v>
      </c>
      <c r="C46" s="26">
        <v>500</v>
      </c>
    </row>
    <row r="47" spans="1:4" s="11" customFormat="1" x14ac:dyDescent="0.25">
      <c r="A47" s="20">
        <v>43329</v>
      </c>
      <c r="B47" s="23" t="s">
        <v>188</v>
      </c>
      <c r="C47" s="26">
        <v>500</v>
      </c>
    </row>
    <row r="48" spans="1:4" s="11" customFormat="1" x14ac:dyDescent="0.25">
      <c r="A48" s="20">
        <v>43331</v>
      </c>
      <c r="B48" s="23" t="s">
        <v>189</v>
      </c>
      <c r="C48" s="26">
        <v>100</v>
      </c>
    </row>
    <row r="49" spans="1:3" s="11" customFormat="1" x14ac:dyDescent="0.25">
      <c r="A49" s="20">
        <v>43332</v>
      </c>
      <c r="B49" s="23" t="s">
        <v>190</v>
      </c>
      <c r="C49" s="26">
        <v>150</v>
      </c>
    </row>
    <row r="50" spans="1:3" s="11" customFormat="1" x14ac:dyDescent="0.25">
      <c r="A50" s="20">
        <v>43332</v>
      </c>
      <c r="B50" s="23" t="s">
        <v>190</v>
      </c>
      <c r="C50" s="26">
        <v>150</v>
      </c>
    </row>
    <row r="51" spans="1:3" x14ac:dyDescent="0.25">
      <c r="A51" s="20">
        <v>43332</v>
      </c>
      <c r="B51" s="23" t="s">
        <v>164</v>
      </c>
      <c r="C51" s="26">
        <v>500</v>
      </c>
    </row>
    <row r="52" spans="1:3" x14ac:dyDescent="0.25">
      <c r="A52" s="20">
        <v>43332</v>
      </c>
      <c r="B52" s="23" t="s">
        <v>151</v>
      </c>
      <c r="C52" s="26">
        <v>5840</v>
      </c>
    </row>
    <row r="53" spans="1:3" x14ac:dyDescent="0.25">
      <c r="A53" s="20">
        <v>43332</v>
      </c>
      <c r="B53" s="23" t="s">
        <v>153</v>
      </c>
      <c r="C53" s="26">
        <v>13839.57</v>
      </c>
    </row>
    <row r="54" spans="1:3" x14ac:dyDescent="0.25">
      <c r="A54" s="20">
        <v>43335</v>
      </c>
      <c r="B54" s="23" t="s">
        <v>191</v>
      </c>
      <c r="C54" s="26">
        <v>200</v>
      </c>
    </row>
    <row r="55" spans="1:3" x14ac:dyDescent="0.25">
      <c r="A55" s="20">
        <v>43335</v>
      </c>
      <c r="B55" s="23" t="s">
        <v>192</v>
      </c>
      <c r="C55" s="26">
        <v>300</v>
      </c>
    </row>
    <row r="56" spans="1:3" x14ac:dyDescent="0.25">
      <c r="A56" s="20">
        <v>43335</v>
      </c>
      <c r="B56" s="23" t="s">
        <v>193</v>
      </c>
      <c r="C56" s="26">
        <v>1000</v>
      </c>
    </row>
    <row r="57" spans="1:3" x14ac:dyDescent="0.25">
      <c r="A57" s="20">
        <v>43335</v>
      </c>
      <c r="B57" s="23" t="s">
        <v>151</v>
      </c>
      <c r="C57" s="26">
        <v>1250</v>
      </c>
    </row>
    <row r="58" spans="1:3" x14ac:dyDescent="0.25">
      <c r="A58" s="20">
        <v>43336</v>
      </c>
      <c r="B58" s="23" t="s">
        <v>194</v>
      </c>
      <c r="C58" s="26">
        <v>500</v>
      </c>
    </row>
    <row r="59" spans="1:3" x14ac:dyDescent="0.25">
      <c r="A59" s="20">
        <v>43336</v>
      </c>
      <c r="B59" s="23" t="s">
        <v>155</v>
      </c>
      <c r="C59" s="26">
        <v>1000</v>
      </c>
    </row>
    <row r="60" spans="1:3" x14ac:dyDescent="0.25">
      <c r="A60" s="20">
        <v>43338</v>
      </c>
      <c r="B60" s="23" t="s">
        <v>195</v>
      </c>
      <c r="C60" s="26">
        <v>300</v>
      </c>
    </row>
    <row r="61" spans="1:3" x14ac:dyDescent="0.25">
      <c r="A61" s="20">
        <v>43338</v>
      </c>
      <c r="B61" s="23" t="s">
        <v>164</v>
      </c>
      <c r="C61" s="26">
        <v>500</v>
      </c>
    </row>
    <row r="62" spans="1:3" x14ac:dyDescent="0.25">
      <c r="A62" s="20">
        <v>43339</v>
      </c>
      <c r="B62" s="23" t="s">
        <v>151</v>
      </c>
      <c r="C62" s="26">
        <v>25</v>
      </c>
    </row>
    <row r="63" spans="1:3" x14ac:dyDescent="0.25">
      <c r="A63" s="20">
        <v>43339</v>
      </c>
      <c r="B63" s="23" t="s">
        <v>196</v>
      </c>
      <c r="C63" s="26">
        <v>500</v>
      </c>
    </row>
    <row r="64" spans="1:3" x14ac:dyDescent="0.25">
      <c r="A64" s="20">
        <v>43340</v>
      </c>
      <c r="B64" s="23" t="s">
        <v>197</v>
      </c>
      <c r="C64" s="26">
        <v>32.369999999999997</v>
      </c>
    </row>
    <row r="65" spans="1:3" x14ac:dyDescent="0.25">
      <c r="A65" s="20">
        <v>43342</v>
      </c>
      <c r="B65" s="23" t="s">
        <v>151</v>
      </c>
      <c r="C65" s="26">
        <v>100</v>
      </c>
    </row>
    <row r="66" spans="1:3" x14ac:dyDescent="0.25">
      <c r="A66" s="20">
        <v>43342</v>
      </c>
      <c r="B66" s="23" t="s">
        <v>187</v>
      </c>
      <c r="C66" s="26">
        <v>114</v>
      </c>
    </row>
    <row r="67" spans="1:3" x14ac:dyDescent="0.25">
      <c r="A67" s="20">
        <v>43343</v>
      </c>
      <c r="B67" s="23" t="s">
        <v>198</v>
      </c>
      <c r="C67" s="26">
        <v>40</v>
      </c>
    </row>
    <row r="68" spans="1:3" x14ac:dyDescent="0.25">
      <c r="A68" s="20">
        <v>43343</v>
      </c>
      <c r="B68" s="23" t="s">
        <v>155</v>
      </c>
      <c r="C68" s="26">
        <v>500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D18"/>
  <sheetViews>
    <sheetView tabSelected="1" workbookViewId="0">
      <selection activeCell="E28" sqref="E28"/>
    </sheetView>
  </sheetViews>
  <sheetFormatPr defaultColWidth="9.140625" defaultRowHeight="15" x14ac:dyDescent="0.25"/>
  <cols>
    <col min="1" max="1" width="12.42578125" style="12" customWidth="1"/>
    <col min="2" max="2" width="14.42578125" style="12" customWidth="1"/>
    <col min="3" max="3" width="76.5703125" style="12" customWidth="1"/>
    <col min="4" max="4" width="55.5703125" style="12" bestFit="1" customWidth="1"/>
    <col min="5" max="16384" width="9.140625" style="12"/>
  </cols>
  <sheetData>
    <row r="1" spans="1:4" x14ac:dyDescent="0.25">
      <c r="A1" s="44" t="s">
        <v>132</v>
      </c>
      <c r="B1" s="44"/>
      <c r="C1" s="44"/>
      <c r="D1" s="44"/>
    </row>
    <row r="2" spans="1:4" s="32" customFormat="1" x14ac:dyDescent="0.25">
      <c r="A2" s="21" t="s">
        <v>0</v>
      </c>
      <c r="B2" s="21" t="s">
        <v>5</v>
      </c>
      <c r="C2" s="21" t="s">
        <v>6</v>
      </c>
      <c r="D2" s="21" t="s">
        <v>16</v>
      </c>
    </row>
    <row r="3" spans="1:4" s="32" customFormat="1" x14ac:dyDescent="0.25">
      <c r="A3" s="39">
        <v>43313</v>
      </c>
      <c r="B3" s="40">
        <v>7469.4</v>
      </c>
      <c r="C3" s="28" t="s">
        <v>209</v>
      </c>
      <c r="D3" s="50" t="s">
        <v>210</v>
      </c>
    </row>
    <row r="4" spans="1:4" s="32" customFormat="1" x14ac:dyDescent="0.25">
      <c r="A4" s="39">
        <v>43319</v>
      </c>
      <c r="B4" s="40">
        <v>30000</v>
      </c>
      <c r="C4" s="28" t="s">
        <v>202</v>
      </c>
      <c r="D4" s="33" t="s">
        <v>122</v>
      </c>
    </row>
    <row r="5" spans="1:4" s="32" customFormat="1" x14ac:dyDescent="0.25">
      <c r="A5" s="39">
        <v>43319</v>
      </c>
      <c r="B5" s="40">
        <v>97019</v>
      </c>
      <c r="C5" s="28" t="s">
        <v>208</v>
      </c>
      <c r="D5" s="34" t="s">
        <v>203</v>
      </c>
    </row>
    <row r="6" spans="1:4" s="32" customFormat="1" x14ac:dyDescent="0.25">
      <c r="A6" s="39">
        <v>43325</v>
      </c>
      <c r="B6" s="40">
        <v>30000</v>
      </c>
      <c r="C6" s="28" t="s">
        <v>204</v>
      </c>
      <c r="D6" s="33" t="s">
        <v>122</v>
      </c>
    </row>
    <row r="7" spans="1:4" s="32" customFormat="1" ht="30" x14ac:dyDescent="0.25">
      <c r="A7" s="39">
        <v>43327</v>
      </c>
      <c r="B7" s="40">
        <v>7000</v>
      </c>
      <c r="C7" s="28" t="s">
        <v>214</v>
      </c>
      <c r="D7" s="33" t="s">
        <v>213</v>
      </c>
    </row>
    <row r="8" spans="1:4" s="32" customFormat="1" x14ac:dyDescent="0.25">
      <c r="A8" s="39">
        <v>43327</v>
      </c>
      <c r="B8" s="40">
        <v>47284.959999999999</v>
      </c>
      <c r="C8" s="28" t="s">
        <v>205</v>
      </c>
      <c r="D8" s="33" t="s">
        <v>122</v>
      </c>
    </row>
    <row r="9" spans="1:4" s="32" customFormat="1" ht="30" x14ac:dyDescent="0.25">
      <c r="A9" s="39">
        <v>43327</v>
      </c>
      <c r="B9" s="40">
        <v>179697.54</v>
      </c>
      <c r="C9" s="28" t="s">
        <v>206</v>
      </c>
      <c r="D9" s="33" t="s">
        <v>122</v>
      </c>
    </row>
    <row r="10" spans="1:4" s="32" customFormat="1" ht="30" x14ac:dyDescent="0.25">
      <c r="A10" s="39">
        <v>43328</v>
      </c>
      <c r="B10" s="40">
        <v>471668</v>
      </c>
      <c r="C10" s="28" t="s">
        <v>207</v>
      </c>
      <c r="D10" s="33" t="s">
        <v>122</v>
      </c>
    </row>
    <row r="11" spans="1:4" s="32" customFormat="1" x14ac:dyDescent="0.25">
      <c r="A11" s="39">
        <v>43340</v>
      </c>
      <c r="B11" s="40">
        <v>9139.98</v>
      </c>
      <c r="C11" s="28" t="s">
        <v>211</v>
      </c>
      <c r="D11" s="50" t="s">
        <v>212</v>
      </c>
    </row>
    <row r="12" spans="1:4" s="32" customFormat="1" x14ac:dyDescent="0.25">
      <c r="A12" s="39" t="s">
        <v>199</v>
      </c>
      <c r="B12" s="27">
        <v>49677.369999999995</v>
      </c>
      <c r="C12" s="28" t="s">
        <v>201</v>
      </c>
      <c r="D12" s="33" t="s">
        <v>122</v>
      </c>
    </row>
    <row r="13" spans="1:4" s="32" customFormat="1" x14ac:dyDescent="0.25">
      <c r="A13" s="39" t="s">
        <v>199</v>
      </c>
      <c r="B13" s="27">
        <v>78736.850000000006</v>
      </c>
      <c r="C13" s="29" t="s">
        <v>19</v>
      </c>
      <c r="D13" s="28" t="s">
        <v>18</v>
      </c>
    </row>
    <row r="14" spans="1:4" s="32" customFormat="1" x14ac:dyDescent="0.25">
      <c r="A14" s="39" t="s">
        <v>200</v>
      </c>
      <c r="B14" s="27">
        <v>27646</v>
      </c>
      <c r="C14" s="29" t="s">
        <v>20</v>
      </c>
      <c r="D14" s="24" t="s">
        <v>17</v>
      </c>
    </row>
    <row r="15" spans="1:4" s="32" customFormat="1" x14ac:dyDescent="0.25">
      <c r="A15" s="39" t="s">
        <v>200</v>
      </c>
      <c r="B15" s="27">
        <f>133402.51+45280+60990</f>
        <v>239672.51</v>
      </c>
      <c r="C15" s="29" t="s">
        <v>21</v>
      </c>
      <c r="D15" s="28" t="s">
        <v>7</v>
      </c>
    </row>
    <row r="18" spans="2:2" x14ac:dyDescent="0.25">
      <c r="B18" s="5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D25"/>
  <sheetViews>
    <sheetView workbookViewId="0">
      <selection activeCell="D18" sqref="D18"/>
    </sheetView>
  </sheetViews>
  <sheetFormatPr defaultColWidth="9.140625" defaultRowHeight="15" x14ac:dyDescent="0.25"/>
  <cols>
    <col min="1" max="1" width="9.140625" style="10"/>
    <col min="2" max="2" width="87.140625" style="10" bestFit="1" customWidth="1"/>
    <col min="3" max="3" width="13.140625" style="10" bestFit="1" customWidth="1"/>
    <col min="4" max="4" width="11.42578125" style="10" bestFit="1" customWidth="1"/>
    <col min="5" max="16384" width="9.140625" style="10"/>
  </cols>
  <sheetData>
    <row r="1" spans="2:4" x14ac:dyDescent="0.25">
      <c r="B1" s="45" t="s">
        <v>133</v>
      </c>
      <c r="C1" s="45"/>
    </row>
    <row r="2" spans="2:4" thickBot="1" x14ac:dyDescent="0.4"/>
    <row r="3" spans="2:4" ht="15.75" thickBot="1" x14ac:dyDescent="0.3">
      <c r="B3" s="46" t="s">
        <v>8</v>
      </c>
      <c r="C3" s="47"/>
    </row>
    <row r="4" spans="2:4" x14ac:dyDescent="0.25">
      <c r="B4" s="1" t="s">
        <v>13</v>
      </c>
      <c r="C4" s="2">
        <f>SUM(Яндекс!C3:C8)</f>
        <v>7776</v>
      </c>
    </row>
    <row r="5" spans="2:4" x14ac:dyDescent="0.25">
      <c r="B5" s="1" t="s">
        <v>15</v>
      </c>
      <c r="C5" s="2">
        <f>SUM('Переводы с банковских карт'!C3:C139)</f>
        <v>72000.789999999994</v>
      </c>
    </row>
    <row r="6" spans="2:4" x14ac:dyDescent="0.25">
      <c r="B6" s="3" t="s">
        <v>9</v>
      </c>
      <c r="C6" s="4">
        <f>SUM('ФЛ и ЮЛ'!C4:C68)</f>
        <v>243996.23</v>
      </c>
    </row>
    <row r="7" spans="2:4" ht="15.75" thickBot="1" x14ac:dyDescent="0.3">
      <c r="B7" s="5" t="s">
        <v>10</v>
      </c>
      <c r="C7" s="6">
        <f>SUM(C4:C6)</f>
        <v>323773.02</v>
      </c>
      <c r="D7" s="15"/>
    </row>
    <row r="8" spans="2:4" thickBot="1" x14ac:dyDescent="0.4">
      <c r="B8" s="7"/>
      <c r="C8" s="8"/>
    </row>
    <row r="9" spans="2:4" ht="15.75" thickBot="1" x14ac:dyDescent="0.3">
      <c r="B9" s="48" t="s">
        <v>11</v>
      </c>
      <c r="C9" s="49"/>
    </row>
    <row r="10" spans="2:4" x14ac:dyDescent="0.25">
      <c r="B10" s="30" t="s">
        <v>122</v>
      </c>
      <c r="C10" s="4">
        <f>Расходы!B4+SUM(Расходы!B6:B10)+Расходы!B12</f>
        <v>815327.87</v>
      </c>
    </row>
    <row r="11" spans="2:4" x14ac:dyDescent="0.25">
      <c r="B11" s="3" t="s">
        <v>17</v>
      </c>
      <c r="C11" s="4">
        <f>Расходы!B5+Расходы!B14</f>
        <v>124665</v>
      </c>
    </row>
    <row r="12" spans="2:4" x14ac:dyDescent="0.25">
      <c r="B12" s="3" t="s">
        <v>18</v>
      </c>
      <c r="C12" s="4">
        <f>Расходы!B3+Расходы!B11+Расходы!B13</f>
        <v>95346.23000000001</v>
      </c>
    </row>
    <row r="13" spans="2:4" x14ac:dyDescent="0.25">
      <c r="B13" s="18" t="s">
        <v>7</v>
      </c>
      <c r="C13" s="14">
        <f>Расходы!B15</f>
        <v>239672.51</v>
      </c>
    </row>
    <row r="14" spans="2:4" ht="15.75" thickBot="1" x14ac:dyDescent="0.3">
      <c r="B14" s="5" t="s">
        <v>12</v>
      </c>
      <c r="C14" s="6">
        <f>SUM(C10:C13)</f>
        <v>1275011.6099999999</v>
      </c>
    </row>
    <row r="15" spans="2:4" ht="14.45" x14ac:dyDescent="0.35">
      <c r="B15" s="7"/>
      <c r="C15" s="8"/>
    </row>
    <row r="16" spans="2:4" ht="14.45" x14ac:dyDescent="0.35">
      <c r="B16" s="7"/>
      <c r="C16" s="8"/>
    </row>
    <row r="17" spans="2:3" ht="14.45" x14ac:dyDescent="0.35">
      <c r="B17" s="7"/>
      <c r="C17" s="9"/>
    </row>
    <row r="18" spans="2:3" ht="14.45" x14ac:dyDescent="0.35">
      <c r="B18" s="7"/>
      <c r="C18" s="9"/>
    </row>
    <row r="19" spans="2:3" ht="14.45" x14ac:dyDescent="0.35">
      <c r="C19" s="13"/>
    </row>
    <row r="20" spans="2:3" ht="14.45" x14ac:dyDescent="0.35">
      <c r="C20" s="13"/>
    </row>
    <row r="21" spans="2:3" ht="14.45" x14ac:dyDescent="0.35">
      <c r="C21" s="13"/>
    </row>
    <row r="22" spans="2:3" ht="14.45" x14ac:dyDescent="0.35">
      <c r="C22" s="13"/>
    </row>
    <row r="23" spans="2:3" ht="14.45" x14ac:dyDescent="0.35">
      <c r="C23" s="13"/>
    </row>
    <row r="24" spans="2:3" ht="14.45" x14ac:dyDescent="0.35">
      <c r="C24" s="13"/>
    </row>
    <row r="25" spans="2:3" ht="14.45" x14ac:dyDescent="0.35">
      <c r="C25" s="13"/>
    </row>
  </sheetData>
  <mergeCells count="3">
    <mergeCell ref="B1:C1"/>
    <mergeCell ref="B3:C3"/>
    <mergeCell ref="B9:C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Яндекс</vt:lpstr>
      <vt:lpstr>Переводы с банковских карт</vt:lpstr>
      <vt:lpstr>ФЛ и ЮЛ</vt:lpstr>
      <vt:lpstr>Расходы</vt:lpstr>
      <vt:lpstr>Сводный 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2018-10-17T10:05:16Z</dcterms:modified>
</cp:coreProperties>
</file>